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OJEKCE\HAVLÍČEK\2025\AL INVEST BRIDLICNA - SKLADOVA HALA\ROZPOCTY OD LS\"/>
    </mc:Choice>
  </mc:AlternateContent>
  <xr:revisionPtr revIDLastSave="0" documentId="13_ncr:1_{A3F6AAAC-808C-405E-93A2-F6AC94A7A539}" xr6:coauthVersionLast="47" xr6:coauthVersionMax="47" xr10:uidLastSave="{00000000-0000-0000-0000-000000000000}"/>
  <bookViews>
    <workbookView xWindow="4725" yWindow="0" windowWidth="20775" windowHeight="149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2 D.2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'D.2 D.2.1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'D.2 D.2.1 Pol'!$A$1:$Y$99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BA95" i="12"/>
  <c r="BA93" i="12"/>
  <c r="BA67" i="12"/>
  <c r="BA64" i="12"/>
  <c r="BA49" i="12"/>
  <c r="BA31" i="12"/>
  <c r="BA20" i="12"/>
  <c r="BA16" i="12"/>
  <c r="BA14" i="12"/>
  <c r="BA1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4" i="12"/>
  <c r="I54" i="12"/>
  <c r="I53" i="12" s="1"/>
  <c r="K54" i="12"/>
  <c r="K53" i="12" s="1"/>
  <c r="M54" i="12"/>
  <c r="O54" i="12"/>
  <c r="Q54" i="12"/>
  <c r="Q53" i="12" s="1"/>
  <c r="V54" i="12"/>
  <c r="V53" i="12" s="1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O53" i="12" s="1"/>
  <c r="Q60" i="12"/>
  <c r="V60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K91" i="12"/>
  <c r="V91" i="12"/>
  <c r="G92" i="12"/>
  <c r="I92" i="12"/>
  <c r="I91" i="12" s="1"/>
  <c r="K92" i="12"/>
  <c r="M92" i="12"/>
  <c r="O92" i="12"/>
  <c r="Q92" i="12"/>
  <c r="Q91" i="12" s="1"/>
  <c r="V92" i="12"/>
  <c r="G94" i="12"/>
  <c r="M94" i="12" s="1"/>
  <c r="I94" i="12"/>
  <c r="K94" i="12"/>
  <c r="O94" i="12"/>
  <c r="O91" i="12" s="1"/>
  <c r="Q94" i="12"/>
  <c r="V94" i="12"/>
  <c r="AE98" i="12"/>
  <c r="F41" i="1" s="1"/>
  <c r="AF98" i="12"/>
  <c r="G39" i="1" s="1"/>
  <c r="G43" i="1" s="1"/>
  <c r="G25" i="1" s="1"/>
  <c r="A25" i="1" s="1"/>
  <c r="I20" i="1"/>
  <c r="I18" i="1"/>
  <c r="I17" i="1"/>
  <c r="I16" i="1"/>
  <c r="H40" i="1"/>
  <c r="J28" i="1"/>
  <c r="J26" i="1"/>
  <c r="G38" i="1"/>
  <c r="F38" i="1"/>
  <c r="J23" i="1"/>
  <c r="J24" i="1"/>
  <c r="J25" i="1"/>
  <c r="J27" i="1"/>
  <c r="E24" i="1"/>
  <c r="E26" i="1"/>
  <c r="G42" i="1" l="1"/>
  <c r="G41" i="1"/>
  <c r="H41" i="1" s="1"/>
  <c r="I41" i="1" s="1"/>
  <c r="F42" i="1"/>
  <c r="F39" i="1"/>
  <c r="G26" i="1"/>
  <c r="A26" i="1"/>
  <c r="M8" i="12"/>
  <c r="M53" i="12"/>
  <c r="M91" i="12"/>
  <c r="G91" i="12"/>
  <c r="G8" i="12"/>
  <c r="G53" i="12"/>
  <c r="H39" i="1" l="1"/>
  <c r="H43" i="1" s="1"/>
  <c r="F43" i="1"/>
  <c r="I55" i="1"/>
  <c r="G98" i="12"/>
  <c r="H42" i="1"/>
  <c r="I42" i="1" s="1"/>
  <c r="G23" i="1" l="1"/>
  <c r="A23" i="1" s="1"/>
  <c r="G28" i="1"/>
  <c r="I39" i="1"/>
  <c r="I43" i="1" s="1"/>
  <c r="I56" i="1"/>
  <c r="I19" i="1"/>
  <c r="I21" i="1" s="1"/>
  <c r="A24" i="1" l="1"/>
  <c r="G24" i="1"/>
  <c r="A27" i="1" s="1"/>
  <c r="J55" i="1"/>
  <c r="J54" i="1"/>
  <c r="J53" i="1"/>
  <c r="J41" i="1"/>
  <c r="J39" i="1"/>
  <c r="J43" i="1" s="1"/>
  <c r="J42" i="1"/>
  <c r="J56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8B874140-A13E-48CB-9415-146A62374C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7C1C6A-B2C5-4EFE-8B0D-C31E9388D6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<sst xmlns="http://schemas.openxmlformats.org/spreadsheetml/2006/main" count="617" uniqueCount="255">
  <si>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</si>
  <si>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</si>
  <si>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</si>
  <si>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</si>
  <si>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</si>
  <si>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</si>
  <si>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</si>
  <si>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</si>
  <si>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</si>
  <si>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</si>
  <si>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</si>
  <si>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</si>
  <si>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</si>
  <si>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</si>
  <si>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</si>
  <si>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</si>
  <si>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</si>
  <si>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</si>
  <si>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</si>
  <si>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</si>
  <si>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</si>
  <si>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</si>
  <si>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</si>
  <si>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</si>
  <si>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</si>
  <si>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</si>
  <si>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</si>
  <si>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</si>
  <si>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</si>
  <si>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</si>
  <si>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</si>
  <si>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</si>
  <si>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</si>
  <si>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</si>
  <si>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</si>
  <si>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</si>
  <si>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</si>
  <si>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</si>
  <si>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</si>
  <si>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</si>
  <si>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</si>
  <si>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</si>
  <si>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</si>
  <si>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D.2.1</t>
  </si>
  <si>
    <t>Areálový vodovod - pitná, užitková</t>
  </si>
  <si>
    <t>D.2</t>
  </si>
  <si>
    <t>Dokumentace technických a technologických zařízení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</si>
  <si>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</si>
  <si>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</si>
  <si>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</si>
  <si>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</si>
  <si>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</si>
  <si>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</si>
  <si>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</si>
  <si>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</si>
  <si>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</si>
  <si>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</si>
  <si>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</si>
  <si>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</si>
  <si>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</si>
  <si>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</si>
  <si>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</si>
  <si>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</si>
  <si>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</si>
  <si>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</si>
  <si>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</si>
  <si>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</si>
  <si>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D.2 - Dokumentace technických a technologických zařízení</t>
  </si>
  <si>
    <t>#POPR</t>
  </si>
  <si>
    <t>Popis rozpočtu: D.2.1 - Areálový vodovod - pitná, užitková</t>
  </si>
  <si>
    <t>Rekapitulace dílů</t>
  </si>
  <si>
    <t>Typ dílu</t>
  </si>
  <si>
    <t>1</t>
  </si>
  <si>
    <t>Zemní práce</t>
  </si>
  <si>
    <t>8</t>
  </si>
  <si>
    <t>Trubní vedení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</si>
  <si>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</si>
  <si>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</si>
  <si>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</si>
  <si>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</si>
  <si>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</si>
  <si>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</si>
  <si>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</si>
  <si>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</si>
  <si>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</si>
  <si>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</si>
  <si>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</si>
  <si>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</si>
  <si>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</si>
  <si>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</si>
  <si>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</si>
  <si>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</si>
  <si>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</si>
  <si>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</si>
  <si>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</si>
  <si>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</si>
  <si>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</si>
  <si>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</si>
  <si>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</si>
  <si>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</si>
  <si>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</si>
  <si>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</si>
  <si>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</si>
  <si>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</si>
  <si>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</si>
  <si>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</si>
  <si>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</si>
  <si>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</si>
  <si>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</si>
  <si>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</si>
  <si>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</si>
  <si>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25/ II</t>
  </si>
  <si>
    <t>Práce</t>
  </si>
  <si>
    <t>Běžná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</si>
  <si>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</si>
  <si>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</si>
  <si>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</si>
  <si>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Místo napojení užitkové : 2*2*1,7</t>
  </si>
  <si>
    <t>VV</t>
  </si>
  <si>
    <t>Místo napojení pitné : 2+2+1,7</t>
  </si>
  <si>
    <t>131201119R00</t>
  </si>
  <si>
    <t xml:space="preserve">Hloubení nezapažených jam a zářezů příplatek za lepivost, v hornině 3,  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</si>
  <si>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</si>
  <si>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</si>
  <si>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</si>
  <si>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pitná voda : 13</t>
  </si>
  <si>
    <t>užitková : 12</t>
  </si>
  <si>
    <t>132201219R00</t>
  </si>
  <si>
    <t xml:space="preserve">Hloubení rýh šířky přes 60 do 200 cm příplatek za lepivost, v hornině 3,  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</si>
  <si>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</si>
  <si>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</si>
  <si>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</si>
  <si>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</si>
  <si>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80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</si>
  <si>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</si>
  <si>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</si>
  <si>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</si>
  <si>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151101201R00</t>
  </si>
  <si>
    <t>Zřízení pažení stěn výkopu bez rozepření, vzepření příložné, hloubky do 4 m</t>
  </si>
  <si>
    <t>2*(3*(2*1,7))</t>
  </si>
  <si>
    <t>151101211R00</t>
  </si>
  <si>
    <t>Odstranění pažení stěn výkopu příložné, hloubky do 4 m</t>
  </si>
  <si>
    <t>s uložením pažin na vzdálenost do 3 m od okraje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</si>
  <si>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</si>
  <si>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</si>
  <si>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</si>
  <si>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12,5+25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</si>
  <si>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</si>
  <si>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</si>
  <si>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</si>
  <si>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</si>
  <si>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 do 1 000 m</t>
  </si>
  <si>
    <t>162701109R00</t>
  </si>
  <si>
    <t>Vodorovné přemístění výkopku příplatek k ceně za každých dalších i započatých 1 000 m přes 10 000 m  z horniny 1 až 4</t>
  </si>
  <si>
    <t>celkem 20km : 19*8,4</t>
  </si>
  <si>
    <t>167101101R00</t>
  </si>
  <si>
    <t>Nakládání, skládání, překládání neulehlého výkopku nakládání výkopku  do 100 m3, z horniny 1 až 4</t>
  </si>
  <si>
    <t>8,4</t>
  </si>
  <si>
    <t>12,5</t>
  </si>
  <si>
    <t>25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</si>
  <si>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</si>
  <si>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</si>
  <si>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</si>
  <si>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</si>
  <si>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</si>
  <si>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40-8,4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</si>
  <si>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</si>
  <si>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</si>
  <si>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</si>
  <si>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2*(14*0,6*0,5)</t>
  </si>
  <si>
    <t>979999973R00</t>
  </si>
  <si>
    <t>Poplatek za uložení, zemina a kamení,  , skupina 17 05 04 z Katalogu odpadů</t>
  </si>
  <si>
    <t>t</t>
  </si>
  <si>
    <t>801-3</t>
  </si>
  <si>
    <t>8,4*1,6</t>
  </si>
  <si>
    <t>871161121R00</t>
  </si>
  <si>
    <t>Montáž potrubí z plastických hmot z tlakových trubek polyetylenových, vnějšího průměru 32 mm</t>
  </si>
  <si>
    <t>m</t>
  </si>
  <si>
    <t>827-1</t>
  </si>
  <si>
    <t>v otevřeném výkopu,</t>
  </si>
  <si>
    <t>871181121R00</t>
  </si>
  <si>
    <t>Montáž potrubí z plastických hmot z tlakových trubek polyetylenových, vnějšího průměru 50 mm</t>
  </si>
  <si>
    <t>877162121R00</t>
  </si>
  <si>
    <t>Montáž elektrotvarovek přirážka za 1 spoj elektrotvarovky, vnějšího průměru 32 mm</t>
  </si>
  <si>
    <t>kus</t>
  </si>
  <si>
    <t>877182121R00</t>
  </si>
  <si>
    <t>Montáž elektrotvarovek Přirážka za 1 spoj elektrotvarovky, vnějšího průměru 50 mm</t>
  </si>
  <si>
    <t>879172199R00</t>
  </si>
  <si>
    <t>Příplatky za montáž vodovodních přípojek , DN 32-80 mm</t>
  </si>
  <si>
    <t>892241111R00</t>
  </si>
  <si>
    <t>Tlakové zkoušky vodovodního potrubí do DN 80</t>
  </si>
  <si>
    <t>přísun, montáže, demontáže a odsunu zkoušecího čerpadla, napuštění tlakovou vodou a dodání vody pro tlakovou zkoušku,</t>
  </si>
  <si>
    <t>DN32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</si>
  <si>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</si>
  <si>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</si>
  <si>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</si>
  <si>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899712111R00</t>
  </si>
  <si>
    <t>Orientační tabulky na vodovodních a kanalizačních řadech na zdivu</t>
  </si>
  <si>
    <t>Včetně dodání a připevnění tabulky.</t>
  </si>
  <si>
    <t>899721112R00</t>
  </si>
  <si>
    <t>Výstražné fólie výstražná fólie pro vodovod, šířka 30 cm</t>
  </si>
  <si>
    <t>Indiv</t>
  </si>
  <si>
    <t>899731113R00</t>
  </si>
  <si>
    <t>Signalizační vodič CYY, 4 mm2</t>
  </si>
  <si>
    <t>230120041R00</t>
  </si>
  <si>
    <t>Čištění potrubí profukováním nebo proplach. DN 32</t>
  </si>
  <si>
    <t>230120043R00</t>
  </si>
  <si>
    <t>Čištění potrubí profukováním nebo proplach. DN 50</t>
  </si>
  <si>
    <t>722214222V</t>
  </si>
  <si>
    <t>Litinové šoupátko 34/32 (DN25)</t>
  </si>
  <si>
    <t>Vlastní</t>
  </si>
  <si>
    <t>722214223V</t>
  </si>
  <si>
    <t>Litinové šoupátko 50/2" (DN40)</t>
  </si>
  <si>
    <t>722262152V</t>
  </si>
  <si>
    <t>Napojení  nových areálových vodovodů pitné a užitkové vody pro novou skladovací halu na stávající</t>
  </si>
  <si>
    <t>areálové vodovody</t>
  </si>
  <si>
    <t>877895702V</t>
  </si>
  <si>
    <t>Zemní teleskopická souprava 1,00-1,60 m; DN 3/4" - 2"</t>
  </si>
  <si>
    <t xml:space="preserve">ks    </t>
  </si>
  <si>
    <t>877896167V</t>
  </si>
  <si>
    <t>Navrtávací pás D315/6/4"; alt. universální navrtávací pás (přesný způsob napojení se určí po odkrytí</t>
  </si>
  <si>
    <t>místa napojení a materiálu stávajícího vodovodu)</t>
  </si>
  <si>
    <t>877896168V</t>
  </si>
  <si>
    <t>Navrtávací pás ZAK D90/34, alt. universální navrtávací pás (přesný způsob napojení se určí po</t>
  </si>
  <si>
    <t xml:space="preserve"> odkrytí místa napojení a materiálu stávajícího vodovodu)</t>
  </si>
  <si>
    <t>877896170V</t>
  </si>
  <si>
    <t>Uliční poklop tuhý</t>
  </si>
  <si>
    <t>877896171V</t>
  </si>
  <si>
    <t>Ohebná chránička D100, l= 18 m, vč. utěsnění na koncích</t>
  </si>
  <si>
    <t>892711124V</t>
  </si>
  <si>
    <t>Odběr vzorků vody a vyšetření na nezávadnost</t>
  </si>
  <si>
    <t>286136741R</t>
  </si>
  <si>
    <t>trubka vícevrstvá PE100 RC; PE100 RC; PE100 RC; hladká; SDR 11,0; da = 32,0 mm; di = 26,0 mm; s = 3,00 mm;  použití pro vodovody</t>
  </si>
  <si>
    <t>SPCM</t>
  </si>
  <si>
    <t>RTS 23/ II</t>
  </si>
  <si>
    <t>Specifikace</t>
  </si>
  <si>
    <t>POL3_</t>
  </si>
  <si>
    <t>286136747R</t>
  </si>
  <si>
    <t>trubka vícevrstvá PE100 RC; PE100 RC; PE100 RC; hladká; SDR 11,0; da = 50,0 mm; di = 40,8 mm; s = 4,60 mm;  použití pro vodovody</t>
  </si>
  <si>
    <t>286556634V</t>
  </si>
  <si>
    <t>Elektrotvarovka - Elektrokoleno D32/90°</t>
  </si>
  <si>
    <t>286556636V</t>
  </si>
  <si>
    <t>Elektrotvarovka -  Elektropřechodka s vnitřním závitem D50-2"</t>
  </si>
  <si>
    <t>005111021R</t>
  </si>
  <si>
    <t>Vytyčení inženýrských sítí</t>
  </si>
  <si>
    <t>VRN</t>
  </si>
  <si>
    <t>POL99_8</t>
  </si>
  <si>
    <t>Zaměření a vytýčení stávajících inženýrských sítí v místě stavby z hlediska jejich ochrany při provádění stavby.</t>
  </si>
  <si>
    <t>005112141R</t>
  </si>
  <si>
    <t>Geodetické měření skutečného provedení stavby</t>
  </si>
  <si>
    <t>Náplň činnosti: technická zpráva, geodetické zaměření objektů stavby v rozsahu a přesnosti dle předpisů investora nebo budoucího správce těchto objektů.</t>
  </si>
  <si>
    <t>SUM</t>
  </si>
  <si>
    <t>END</t>
  </si>
  <si>
    <t>ALFAGEN-Technologická příprava vsázky</t>
  </si>
  <si>
    <t>Popis stavby: 01/2026 - ALFAGEN-Technologická příprava vsázky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</si>
</sst>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r/rmBgMzvsKpuR3iJ/A9q2mCQMb7Ym2gwVncG4FvxV5pqk+2mfXVW7LFOVNG25b65ZhDH5G18jYmrBMJXjcQOw==" saltValue="G8FrKMbRMImWu+tc1yU8h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6" t="s">
        <v>22</v>
      </c>
      <c r="C2" s="77"/>
      <c r="D2" s="78" t="s">
        <v>49</v>
      </c>
      <c r="E2" s="233" t="s">
        <v>253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36" t="s">
        <v>46</v>
      </c>
      <c r="F3" s="237"/>
      <c r="G3" s="237"/>
      <c r="H3" s="237"/>
      <c r="I3" s="237"/>
      <c r="J3" s="238"/>
    </row>
    <row r="4" spans="1:15" ht="23.25" customHeight="1" x14ac:dyDescent="0.2">
      <c r="A4" s="73">
        <v>3006</v>
      </c>
      <c r="B4" s="81" t="s">
        <v>48</v>
      </c>
      <c r="C4" s="82"/>
      <c r="D4" s="83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 t="s">
        <v>50</v>
      </c>
      <c r="E5" s="222"/>
      <c r="F5" s="222"/>
      <c r="G5" s="222"/>
      <c r="H5" s="18" t="s">
        <v>40</v>
      </c>
      <c r="I5" s="84" t="s">
        <v>54</v>
      </c>
      <c r="J5" s="8"/>
    </row>
    <row r="6" spans="1:15" ht="15.75" customHeight="1" x14ac:dyDescent="0.2">
      <c r="A6" s="2"/>
      <c r="B6" s="28"/>
      <c r="C6" s="53"/>
      <c r="D6" s="223" t="s">
        <v>51</v>
      </c>
      <c r="E6" s="224"/>
      <c r="F6" s="224"/>
      <c r="G6" s="224"/>
      <c r="H6" s="18" t="s">
        <v>34</v>
      </c>
      <c r="I6" s="84" t="s">
        <v>55</v>
      </c>
      <c r="J6" s="8"/>
    </row>
    <row r="7" spans="1:15" ht="15.75" customHeight="1" x14ac:dyDescent="0.2">
      <c r="A7" s="2"/>
      <c r="B7" s="29"/>
      <c r="C7" s="54"/>
      <c r="D7" s="74" t="s">
        <v>53</v>
      </c>
      <c r="E7" s="225" t="s">
        <v>52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2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6"/>
      <c r="J11" s="8"/>
    </row>
    <row r="12" spans="1:15" ht="15.75" customHeight="1" x14ac:dyDescent="0.2">
      <c r="A12" s="2"/>
      <c r="B12" s="28"/>
      <c r="C12" s="53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4"/>
      <c r="D13" s="87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40" t="s">
        <v>24</v>
      </c>
      <c r="B16" s="38" t="s">
        <v>24</v>
      </c>
      <c r="C16" s="59"/>
      <c r="D16" s="60"/>
      <c r="E16" s="204"/>
      <c r="F16" s="205"/>
      <c r="G16" s="204"/>
      <c r="H16" s="205"/>
      <c r="I16" s="204">
        <f>SUMIF(F53:F55,A16,I53:I55)+SUMIF(F53:F55,"PSU",I53:I55)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59"/>
      <c r="D17" s="60"/>
      <c r="E17" s="204"/>
      <c r="F17" s="205"/>
      <c r="G17" s="204"/>
      <c r="H17" s="205"/>
      <c r="I17" s="204">
        <f>SUMIF(F53:F55,A17,I53:I55)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59"/>
      <c r="D18" s="60"/>
      <c r="E18" s="204"/>
      <c r="F18" s="205"/>
      <c r="G18" s="204"/>
      <c r="H18" s="205"/>
      <c r="I18" s="204">
        <f>SUMIF(F53:F55,A18,I53:I55)</f>
        <v>0</v>
      </c>
      <c r="J18" s="206"/>
    </row>
    <row r="19" spans="1:10" ht="23.25" customHeight="1" x14ac:dyDescent="0.2">
      <c r="A19" s="140" t="s">
        <v>76</v>
      </c>
      <c r="B19" s="38" t="s">
        <v>27</v>
      </c>
      <c r="C19" s="59"/>
      <c r="D19" s="60"/>
      <c r="E19" s="204"/>
      <c r="F19" s="205"/>
      <c r="G19" s="204"/>
      <c r="H19" s="205"/>
      <c r="I19" s="204">
        <f>SUMIF(F53:F55,A19,I53:I55)</f>
        <v>0</v>
      </c>
      <c r="J19" s="206"/>
    </row>
    <row r="20" spans="1:10" ht="23.25" customHeight="1" x14ac:dyDescent="0.2">
      <c r="A20" s="140" t="s">
        <v>77</v>
      </c>
      <c r="B20" s="38" t="s">
        <v>28</v>
      </c>
      <c r="C20" s="59"/>
      <c r="D20" s="60"/>
      <c r="E20" s="204"/>
      <c r="F20" s="205"/>
      <c r="G20" s="204"/>
      <c r="H20" s="205"/>
      <c r="I20" s="204">
        <f>SUMIF(F53:F55,A20,I53:I55)</f>
        <v>0</v>
      </c>
      <c r="J20" s="206"/>
    </row>
    <row r="21" spans="1:10" ht="23.25" customHeight="1" x14ac:dyDescent="0.2">
      <c r="A21" s="2"/>
      <c r="B21" s="48" t="s">
        <v>29</v>
      </c>
      <c r="C21" s="61"/>
      <c r="D21" s="62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0">
        <f>ZakladDPHSniVypocet+ZakladDPHZaklVypocet</f>
        <v>0</v>
      </c>
      <c r="H28" s="210"/>
      <c r="I28" s="21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9">
        <f>A27</f>
        <v>0</v>
      </c>
      <c r="H29" s="209"/>
      <c r="I29" s="209"/>
      <c r="J29" s="120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61</v>
      </c>
      <c r="C39" s="194"/>
      <c r="D39" s="194"/>
      <c r="E39" s="194"/>
      <c r="F39" s="100">
        <f>'D.2 D.2.1 Pol'!AE98</f>
        <v>0</v>
      </c>
      <c r="G39" s="101">
        <f>'D.2 D.2.1 Pol'!AF98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195" t="s">
        <v>62</v>
      </c>
      <c r="D40" s="195"/>
      <c r="E40" s="195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5" t="s">
        <v>46</v>
      </c>
      <c r="D41" s="195"/>
      <c r="E41" s="195"/>
      <c r="F41" s="105">
        <f>'D.2 D.2.1 Pol'!AE98</f>
        <v>0</v>
      </c>
      <c r="G41" s="106">
        <f>'D.2 D.2.1 Pol'!AF98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194" t="s">
        <v>44</v>
      </c>
      <c r="D42" s="194"/>
      <c r="E42" s="194"/>
      <c r="F42" s="109">
        <f>'D.2 D.2.1 Pol'!AE98</f>
        <v>0</v>
      </c>
      <c r="G42" s="102">
        <f>'D.2 D.2.1 Pol'!AF98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196" t="s">
        <v>63</v>
      </c>
      <c r="C43" s="197"/>
      <c r="D43" s="197"/>
      <c r="E43" s="198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65</v>
      </c>
      <c r="B45" t="s">
        <v>254</v>
      </c>
    </row>
    <row r="46" spans="1:10" x14ac:dyDescent="0.2">
      <c r="A46" t="s">
        <v>66</v>
      </c>
      <c r="B46" t="s">
        <v>67</v>
      </c>
    </row>
    <row r="47" spans="1:10" x14ac:dyDescent="0.2">
      <c r="A47" t="s">
        <v>68</v>
      </c>
      <c r="B47" t="s">
        <v>69</v>
      </c>
    </row>
    <row r="50" spans="1:10" ht="15.75" x14ac:dyDescent="0.25">
      <c r="B50" s="121" t="s">
        <v>70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72</v>
      </c>
      <c r="C53" s="192" t="s">
        <v>73</v>
      </c>
      <c r="D53" s="193"/>
      <c r="E53" s="193"/>
      <c r="F53" s="136" t="s">
        <v>24</v>
      </c>
      <c r="G53" s="137"/>
      <c r="H53" s="137"/>
      <c r="I53" s="137">
        <f>'D.2 D.2.1 Pol'!G8</f>
        <v>0</v>
      </c>
      <c r="J53" s="133" t="str">
        <f>IF(I56=0,"",I53/I56*100)</f>
        <v/>
      </c>
    </row>
    <row r="54" spans="1:10" ht="36.75" customHeight="1" x14ac:dyDescent="0.2">
      <c r="A54" s="124"/>
      <c r="B54" s="129" t="s">
        <v>74</v>
      </c>
      <c r="C54" s="192" t="s">
        <v>75</v>
      </c>
      <c r="D54" s="193"/>
      <c r="E54" s="193"/>
      <c r="F54" s="136" t="s">
        <v>24</v>
      </c>
      <c r="G54" s="137"/>
      <c r="H54" s="137"/>
      <c r="I54" s="137">
        <f>'D.2 D.2.1 Pol'!G53</f>
        <v>0</v>
      </c>
      <c r="J54" s="133" t="str">
        <f>IF(I56=0,"",I54/I56*100)</f>
        <v/>
      </c>
    </row>
    <row r="55" spans="1:10" ht="36.75" customHeight="1" x14ac:dyDescent="0.2">
      <c r="A55" s="124"/>
      <c r="B55" s="129" t="s">
        <v>76</v>
      </c>
      <c r="C55" s="192" t="s">
        <v>27</v>
      </c>
      <c r="D55" s="193"/>
      <c r="E55" s="193"/>
      <c r="F55" s="136" t="s">
        <v>76</v>
      </c>
      <c r="G55" s="137"/>
      <c r="H55" s="137"/>
      <c r="I55" s="137">
        <f>'D.2 D.2.1 Pol'!G91</f>
        <v>0</v>
      </c>
      <c r="J55" s="133" t="str">
        <f>IF(I56=0,"",I55/I56*100)</f>
        <v/>
      </c>
    </row>
    <row r="56" spans="1:10" ht="25.5" customHeight="1" x14ac:dyDescent="0.2">
      <c r="A56" s="125"/>
      <c r="B56" s="130" t="s">
        <v>1</v>
      </c>
      <c r="C56" s="131"/>
      <c r="D56" s="132"/>
      <c r="E56" s="132"/>
      <c r="F56" s="138"/>
      <c r="G56" s="139"/>
      <c r="H56" s="139"/>
      <c r="I56" s="139">
        <f>SUM(I53:I55)</f>
        <v>0</v>
      </c>
      <c r="J56" s="134">
        <f>SUM(J53:J55)</f>
        <v>0</v>
      </c>
    </row>
    <row r="57" spans="1:10" x14ac:dyDescent="0.2">
      <c r="F57" s="88"/>
      <c r="G57" s="88"/>
      <c r="H57" s="88"/>
      <c r="I57" s="88"/>
      <c r="J57" s="135"/>
    </row>
    <row r="58" spans="1:10" x14ac:dyDescent="0.2">
      <c r="F58" s="88"/>
      <c r="G58" s="88"/>
      <c r="H58" s="88"/>
      <c r="I58" s="88"/>
      <c r="J58" s="135"/>
    </row>
    <row r="59" spans="1:10" x14ac:dyDescent="0.2">
      <c r="F59" s="88"/>
      <c r="G59" s="88"/>
      <c r="H59" s="88"/>
      <c r="I59" s="88"/>
      <c r="J59" s="135"/>
    </row>
  </sheetData>
  <sheetProtection algorithmName="SHA-512" hashValue="SytlsI7Ngs8jcyBGK447+4caZyN2mAsdns/3dsU2B1t/0i+T9I5VNM3hfJCYWzSqGbXTWE4tXAyRzpJDWYoIuA==" saltValue="V7lUwsDfdVjY2MbqWwzgS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55:E55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IOPXkoIUm6NwIyZJQcdhma79iESapaQsQBi3aiIugisrkKWts7hJ1ncQ84g3IuJo86jKSEKD7gS2ip1qoCTpdQ==" saltValue="AvaF3jXILZI+rUwBp9Xz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077C-DFEB-4D8E-8A14-813311B9C77B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96" sqref="C96:G96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4" t="s">
        <v>78</v>
      </c>
      <c r="B1" s="254"/>
      <c r="C1" s="254"/>
      <c r="D1" s="254"/>
      <c r="E1" s="254"/>
      <c r="F1" s="254"/>
      <c r="G1" s="254"/>
      <c r="AG1" t="s">
        <v>79</v>
      </c>
    </row>
    <row r="2" spans="1:60" ht="24.95" customHeight="1" x14ac:dyDescent="0.2">
      <c r="A2" s="50" t="s">
        <v>7</v>
      </c>
      <c r="B2" s="49" t="s">
        <v>49</v>
      </c>
      <c r="C2" s="255" t="s">
        <v>253</v>
      </c>
      <c r="D2" s="256"/>
      <c r="E2" s="256"/>
      <c r="F2" s="256"/>
      <c r="G2" s="257"/>
      <c r="AG2" t="s">
        <v>80</v>
      </c>
    </row>
    <row r="3" spans="1:60" ht="24.95" customHeight="1" x14ac:dyDescent="0.2">
      <c r="A3" s="50" t="s">
        <v>8</v>
      </c>
      <c r="B3" s="49" t="s">
        <v>45</v>
      </c>
      <c r="C3" s="255" t="s">
        <v>46</v>
      </c>
      <c r="D3" s="256"/>
      <c r="E3" s="256"/>
      <c r="F3" s="256"/>
      <c r="G3" s="257"/>
      <c r="AC3" s="122" t="s">
        <v>80</v>
      </c>
      <c r="AG3" t="s">
        <v>81</v>
      </c>
    </row>
    <row r="4" spans="1:60" ht="24.95" customHeight="1" x14ac:dyDescent="0.2">
      <c r="A4" s="141" t="s">
        <v>9</v>
      </c>
      <c r="B4" s="142" t="s">
        <v>43</v>
      </c>
      <c r="C4" s="258" t="s">
        <v>44</v>
      </c>
      <c r="D4" s="259"/>
      <c r="E4" s="259"/>
      <c r="F4" s="259"/>
      <c r="G4" s="260"/>
      <c r="AG4" t="s">
        <v>82</v>
      </c>
    </row>
    <row r="5" spans="1:60" x14ac:dyDescent="0.2">
      <c r="D5" s="10"/>
    </row>
    <row r="6" spans="1:60" ht="38.25" x14ac:dyDescent="0.2">
      <c r="A6" s="144" t="s">
        <v>83</v>
      </c>
      <c r="B6" s="146" t="s">
        <v>84</v>
      </c>
      <c r="C6" s="146" t="s">
        <v>85</v>
      </c>
      <c r="D6" s="145" t="s">
        <v>86</v>
      </c>
      <c r="E6" s="144" t="s">
        <v>87</v>
      </c>
      <c r="F6" s="143" t="s">
        <v>88</v>
      </c>
      <c r="G6" s="144" t="s">
        <v>29</v>
      </c>
      <c r="H6" s="147" t="s">
        <v>30</v>
      </c>
      <c r="I6" s="147" t="s">
        <v>89</v>
      </c>
      <c r="J6" s="147" t="s">
        <v>31</v>
      </c>
      <c r="K6" s="147" t="s">
        <v>90</v>
      </c>
      <c r="L6" s="147" t="s">
        <v>91</v>
      </c>
      <c r="M6" s="147" t="s">
        <v>92</v>
      </c>
      <c r="N6" s="147" t="s">
        <v>93</v>
      </c>
      <c r="O6" s="147" t="s">
        <v>94</v>
      </c>
      <c r="P6" s="147" t="s">
        <v>95</v>
      </c>
      <c r="Q6" s="147" t="s">
        <v>96</v>
      </c>
      <c r="R6" s="147" t="s">
        <v>97</v>
      </c>
      <c r="S6" s="147" t="s">
        <v>98</v>
      </c>
      <c r="T6" s="147" t="s">
        <v>99</v>
      </c>
      <c r="U6" s="147" t="s">
        <v>100</v>
      </c>
      <c r="V6" s="147" t="s">
        <v>101</v>
      </c>
      <c r="W6" s="147" t="s">
        <v>102</v>
      </c>
      <c r="X6" s="147" t="s">
        <v>103</v>
      </c>
      <c r="Y6" s="147" t="s">
        <v>104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105</v>
      </c>
      <c r="B8" s="163" t="s">
        <v>72</v>
      </c>
      <c r="C8" s="184" t="s">
        <v>73</v>
      </c>
      <c r="D8" s="164"/>
      <c r="E8" s="165"/>
      <c r="F8" s="166"/>
      <c r="G8" s="166">
        <f>SUMIF(AG9:AG52,"&lt;&gt;NOR",G9:G52)</f>
        <v>0</v>
      </c>
      <c r="H8" s="166"/>
      <c r="I8" s="166">
        <f>SUM(I9:I52)</f>
        <v>0</v>
      </c>
      <c r="J8" s="166"/>
      <c r="K8" s="166">
        <f>SUM(K9:K52)</f>
        <v>0</v>
      </c>
      <c r="L8" s="166"/>
      <c r="M8" s="166">
        <f>SUM(M9:M52)</f>
        <v>0</v>
      </c>
      <c r="N8" s="165"/>
      <c r="O8" s="165">
        <f>SUM(O9:O52)</f>
        <v>14.37</v>
      </c>
      <c r="P8" s="165"/>
      <c r="Q8" s="165">
        <f>SUM(Q9:Q52)</f>
        <v>0</v>
      </c>
      <c r="R8" s="166"/>
      <c r="S8" s="166"/>
      <c r="T8" s="167"/>
      <c r="U8" s="161"/>
      <c r="V8" s="161">
        <f>SUM(V9:V52)</f>
        <v>111.3</v>
      </c>
      <c r="W8" s="161"/>
      <c r="X8" s="161"/>
      <c r="Y8" s="161"/>
      <c r="AG8" t="s">
        <v>106</v>
      </c>
    </row>
    <row r="9" spans="1:60" outlineLevel="1" x14ac:dyDescent="0.2">
      <c r="A9" s="169">
        <v>1</v>
      </c>
      <c r="B9" s="170" t="s">
        <v>107</v>
      </c>
      <c r="C9" s="185" t="s">
        <v>108</v>
      </c>
      <c r="D9" s="171" t="s">
        <v>109</v>
      </c>
      <c r="E9" s="172">
        <v>12.5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 t="s">
        <v>110</v>
      </c>
      <c r="S9" s="174" t="s">
        <v>111</v>
      </c>
      <c r="T9" s="175" t="s">
        <v>111</v>
      </c>
      <c r="U9" s="158">
        <v>0.27</v>
      </c>
      <c r="V9" s="158">
        <f>ROUND(E9*U9,2)</f>
        <v>3.38</v>
      </c>
      <c r="W9" s="158"/>
      <c r="X9" s="158" t="s">
        <v>112</v>
      </c>
      <c r="Y9" s="158" t="s">
        <v>113</v>
      </c>
      <c r="Z9" s="148"/>
      <c r="AA9" s="148"/>
      <c r="AB9" s="148"/>
      <c r="AC9" s="148"/>
      <c r="AD9" s="148"/>
      <c r="AE9" s="148"/>
      <c r="AF9" s="148"/>
      <c r="AG9" s="148" t="s">
        <v>114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2" x14ac:dyDescent="0.2">
      <c r="A10" s="155"/>
      <c r="B10" s="156"/>
      <c r="C10" s="252" t="s">
        <v>115</v>
      </c>
      <c r="D10" s="253"/>
      <c r="E10" s="253"/>
      <c r="F10" s="253"/>
      <c r="G10" s="253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6" t="s">
        <v>117</v>
      </c>
      <c r="D11" s="159"/>
      <c r="E11" s="160">
        <v>6.8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">
      <c r="A12" s="155"/>
      <c r="B12" s="156"/>
      <c r="C12" s="186" t="s">
        <v>119</v>
      </c>
      <c r="D12" s="159"/>
      <c r="E12" s="160">
        <v>5.7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2</v>
      </c>
      <c r="B13" s="170" t="s">
        <v>120</v>
      </c>
      <c r="C13" s="185" t="s">
        <v>121</v>
      </c>
      <c r="D13" s="171" t="s">
        <v>109</v>
      </c>
      <c r="E13" s="172">
        <v>12.5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 t="s">
        <v>110</v>
      </c>
      <c r="S13" s="174" t="s">
        <v>111</v>
      </c>
      <c r="T13" s="175" t="s">
        <v>111</v>
      </c>
      <c r="U13" s="158">
        <v>4.3099999999999999E-2</v>
      </c>
      <c r="V13" s="158">
        <f>ROUND(E13*U13,2)</f>
        <v>0.54</v>
      </c>
      <c r="W13" s="158"/>
      <c r="X13" s="158" t="s">
        <v>112</v>
      </c>
      <c r="Y13" s="158" t="s">
        <v>113</v>
      </c>
      <c r="Z13" s="148"/>
      <c r="AA13" s="148"/>
      <c r="AB13" s="148"/>
      <c r="AC13" s="148"/>
      <c r="AD13" s="148"/>
      <c r="AE13" s="148"/>
      <c r="AF13" s="148"/>
      <c r="AG13" s="148" t="s">
        <v>114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2" x14ac:dyDescent="0.2">
      <c r="A14" s="155"/>
      <c r="B14" s="156"/>
      <c r="C14" s="252" t="s">
        <v>115</v>
      </c>
      <c r="D14" s="253"/>
      <c r="E14" s="253"/>
      <c r="F14" s="253"/>
      <c r="G14" s="253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6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3</v>
      </c>
      <c r="B15" s="170" t="s">
        <v>122</v>
      </c>
      <c r="C15" s="185" t="s">
        <v>123</v>
      </c>
      <c r="D15" s="171" t="s">
        <v>109</v>
      </c>
      <c r="E15" s="172">
        <v>25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4" t="s">
        <v>110</v>
      </c>
      <c r="S15" s="174" t="s">
        <v>111</v>
      </c>
      <c r="T15" s="175" t="s">
        <v>111</v>
      </c>
      <c r="U15" s="158">
        <v>0.37</v>
      </c>
      <c r="V15" s="158">
        <f>ROUND(E15*U15,2)</f>
        <v>9.25</v>
      </c>
      <c r="W15" s="158"/>
      <c r="X15" s="158" t="s">
        <v>112</v>
      </c>
      <c r="Y15" s="158" t="s">
        <v>113</v>
      </c>
      <c r="Z15" s="148"/>
      <c r="AA15" s="148"/>
      <c r="AB15" s="148"/>
      <c r="AC15" s="148"/>
      <c r="AD15" s="148"/>
      <c r="AE15" s="148"/>
      <c r="AF15" s="148"/>
      <c r="AG15" s="148" t="s">
        <v>114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3.75" outlineLevel="2" x14ac:dyDescent="0.2">
      <c r="A16" s="155"/>
      <c r="B16" s="156"/>
      <c r="C16" s="252" t="s">
        <v>124</v>
      </c>
      <c r="D16" s="253"/>
      <c r="E16" s="253"/>
      <c r="F16" s="253"/>
      <c r="G16" s="253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116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76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6" t="s">
        <v>125</v>
      </c>
      <c r="D17" s="159"/>
      <c r="E17" s="160">
        <v>13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86" t="s">
        <v>126</v>
      </c>
      <c r="D18" s="159"/>
      <c r="E18" s="160">
        <v>12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4</v>
      </c>
      <c r="B19" s="170" t="s">
        <v>127</v>
      </c>
      <c r="C19" s="185" t="s">
        <v>128</v>
      </c>
      <c r="D19" s="171" t="s">
        <v>109</v>
      </c>
      <c r="E19" s="172">
        <v>25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 t="s">
        <v>110</v>
      </c>
      <c r="S19" s="174" t="s">
        <v>111</v>
      </c>
      <c r="T19" s="175" t="s">
        <v>111</v>
      </c>
      <c r="U19" s="158">
        <v>0.08</v>
      </c>
      <c r="V19" s="158">
        <f>ROUND(E19*U19,2)</f>
        <v>2</v>
      </c>
      <c r="W19" s="158"/>
      <c r="X19" s="158" t="s">
        <v>112</v>
      </c>
      <c r="Y19" s="158" t="s">
        <v>113</v>
      </c>
      <c r="Z19" s="148"/>
      <c r="AA19" s="148"/>
      <c r="AB19" s="148"/>
      <c r="AC19" s="148"/>
      <c r="AD19" s="148"/>
      <c r="AE19" s="148"/>
      <c r="AF19" s="148"/>
      <c r="AG19" s="148" t="s">
        <v>114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2" x14ac:dyDescent="0.2">
      <c r="A20" s="155"/>
      <c r="B20" s="156"/>
      <c r="C20" s="252" t="s">
        <v>124</v>
      </c>
      <c r="D20" s="253"/>
      <c r="E20" s="253"/>
      <c r="F20" s="253"/>
      <c r="G20" s="253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116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6" t="str">
        <f>C20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5</v>
      </c>
      <c r="B21" s="170" t="s">
        <v>129</v>
      </c>
      <c r="C21" s="185" t="s">
        <v>130</v>
      </c>
      <c r="D21" s="171" t="s">
        <v>131</v>
      </c>
      <c r="E21" s="172">
        <v>80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2">
        <v>9.7999999999999997E-4</v>
      </c>
      <c r="O21" s="172">
        <f>ROUND(E21*N21,2)</f>
        <v>0.08</v>
      </c>
      <c r="P21" s="172">
        <v>0</v>
      </c>
      <c r="Q21" s="172">
        <f>ROUND(E21*P21,2)</f>
        <v>0</v>
      </c>
      <c r="R21" s="174" t="s">
        <v>110</v>
      </c>
      <c r="S21" s="174" t="s">
        <v>111</v>
      </c>
      <c r="T21" s="175" t="s">
        <v>111</v>
      </c>
      <c r="U21" s="158">
        <v>0.24</v>
      </c>
      <c r="V21" s="158">
        <f>ROUND(E21*U21,2)</f>
        <v>19.2</v>
      </c>
      <c r="W21" s="158"/>
      <c r="X21" s="158" t="s">
        <v>112</v>
      </c>
      <c r="Y21" s="158" t="s">
        <v>113</v>
      </c>
      <c r="Z21" s="148"/>
      <c r="AA21" s="148"/>
      <c r="AB21" s="148"/>
      <c r="AC21" s="148"/>
      <c r="AD21" s="148"/>
      <c r="AE21" s="148"/>
      <c r="AF21" s="148"/>
      <c r="AG21" s="148" t="s">
        <v>114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52" t="s">
        <v>132</v>
      </c>
      <c r="D22" s="253"/>
      <c r="E22" s="253"/>
      <c r="F22" s="253"/>
      <c r="G22" s="253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186" t="s">
        <v>133</v>
      </c>
      <c r="D23" s="159"/>
      <c r="E23" s="160">
        <v>80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6</v>
      </c>
      <c r="B24" s="170" t="s">
        <v>134</v>
      </c>
      <c r="C24" s="185" t="s">
        <v>135</v>
      </c>
      <c r="D24" s="171" t="s">
        <v>131</v>
      </c>
      <c r="E24" s="172">
        <v>80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4" t="s">
        <v>110</v>
      </c>
      <c r="S24" s="174" t="s">
        <v>111</v>
      </c>
      <c r="T24" s="175" t="s">
        <v>111</v>
      </c>
      <c r="U24" s="158">
        <v>7.0000000000000007E-2</v>
      </c>
      <c r="V24" s="158">
        <f>ROUND(E24*U24,2)</f>
        <v>5.6</v>
      </c>
      <c r="W24" s="158"/>
      <c r="X24" s="158" t="s">
        <v>112</v>
      </c>
      <c r="Y24" s="158" t="s">
        <v>113</v>
      </c>
      <c r="Z24" s="148"/>
      <c r="AA24" s="148"/>
      <c r="AB24" s="148"/>
      <c r="AC24" s="148"/>
      <c r="AD24" s="148"/>
      <c r="AE24" s="148"/>
      <c r="AF24" s="148"/>
      <c r="AG24" s="148" t="s">
        <v>114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2">
      <c r="A25" s="155"/>
      <c r="B25" s="156"/>
      <c r="C25" s="252" t="s">
        <v>136</v>
      </c>
      <c r="D25" s="253"/>
      <c r="E25" s="253"/>
      <c r="F25" s="253"/>
      <c r="G25" s="253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116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9">
        <v>7</v>
      </c>
      <c r="B26" s="170" t="s">
        <v>137</v>
      </c>
      <c r="C26" s="185" t="s">
        <v>138</v>
      </c>
      <c r="D26" s="171" t="s">
        <v>131</v>
      </c>
      <c r="E26" s="172">
        <v>20.399999999999999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2">
        <v>6.9999999999999999E-4</v>
      </c>
      <c r="O26" s="172">
        <f>ROUND(E26*N26,2)</f>
        <v>0.01</v>
      </c>
      <c r="P26" s="172">
        <v>0</v>
      </c>
      <c r="Q26" s="172">
        <f>ROUND(E26*P26,2)</f>
        <v>0</v>
      </c>
      <c r="R26" s="174" t="s">
        <v>110</v>
      </c>
      <c r="S26" s="174" t="s">
        <v>111</v>
      </c>
      <c r="T26" s="175" t="s">
        <v>111</v>
      </c>
      <c r="U26" s="158">
        <v>0.156</v>
      </c>
      <c r="V26" s="158">
        <f>ROUND(E26*U26,2)</f>
        <v>3.18</v>
      </c>
      <c r="W26" s="158"/>
      <c r="X26" s="158" t="s">
        <v>112</v>
      </c>
      <c r="Y26" s="158" t="s">
        <v>113</v>
      </c>
      <c r="Z26" s="148"/>
      <c r="AA26" s="148"/>
      <c r="AB26" s="148"/>
      <c r="AC26" s="148"/>
      <c r="AD26" s="148"/>
      <c r="AE26" s="148"/>
      <c r="AF26" s="148"/>
      <c r="AG26" s="148" t="s">
        <v>114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186" t="s">
        <v>139</v>
      </c>
      <c r="D27" s="159"/>
      <c r="E27" s="160">
        <v>20.399999999999999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9">
        <v>8</v>
      </c>
      <c r="B28" s="170" t="s">
        <v>140</v>
      </c>
      <c r="C28" s="185" t="s">
        <v>141</v>
      </c>
      <c r="D28" s="171" t="s">
        <v>131</v>
      </c>
      <c r="E28" s="172">
        <v>20.399999999999999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4" t="s">
        <v>110</v>
      </c>
      <c r="S28" s="174" t="s">
        <v>111</v>
      </c>
      <c r="T28" s="175" t="s">
        <v>111</v>
      </c>
      <c r="U28" s="158">
        <v>0.1</v>
      </c>
      <c r="V28" s="158">
        <f>ROUND(E28*U28,2)</f>
        <v>2.04</v>
      </c>
      <c r="W28" s="158"/>
      <c r="X28" s="158" t="s">
        <v>112</v>
      </c>
      <c r="Y28" s="158" t="s">
        <v>113</v>
      </c>
      <c r="Z28" s="148"/>
      <c r="AA28" s="148"/>
      <c r="AB28" s="148"/>
      <c r="AC28" s="148"/>
      <c r="AD28" s="148"/>
      <c r="AE28" s="148"/>
      <c r="AF28" s="148"/>
      <c r="AG28" s="148" t="s">
        <v>114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5"/>
      <c r="B29" s="156"/>
      <c r="C29" s="252" t="s">
        <v>142</v>
      </c>
      <c r="D29" s="253"/>
      <c r="E29" s="253"/>
      <c r="F29" s="253"/>
      <c r="G29" s="253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116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9</v>
      </c>
      <c r="B30" s="170" t="s">
        <v>143</v>
      </c>
      <c r="C30" s="185" t="s">
        <v>144</v>
      </c>
      <c r="D30" s="171" t="s">
        <v>109</v>
      </c>
      <c r="E30" s="172">
        <v>37.5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4" t="s">
        <v>110</v>
      </c>
      <c r="S30" s="174" t="s">
        <v>111</v>
      </c>
      <c r="T30" s="175" t="s">
        <v>111</v>
      </c>
      <c r="U30" s="158">
        <v>0.35</v>
      </c>
      <c r="V30" s="158">
        <f>ROUND(E30*U30,2)</f>
        <v>13.13</v>
      </c>
      <c r="W30" s="158"/>
      <c r="X30" s="158" t="s">
        <v>112</v>
      </c>
      <c r="Y30" s="158" t="s">
        <v>113</v>
      </c>
      <c r="Z30" s="148"/>
      <c r="AA30" s="148"/>
      <c r="AB30" s="148"/>
      <c r="AC30" s="148"/>
      <c r="AD30" s="148"/>
      <c r="AE30" s="148"/>
      <c r="AF30" s="148"/>
      <c r="AG30" s="148" t="s">
        <v>114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252" t="s">
        <v>145</v>
      </c>
      <c r="D31" s="253"/>
      <c r="E31" s="253"/>
      <c r="F31" s="253"/>
      <c r="G31" s="253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76" t="str">
        <f>C31</f>
        <v>bez naložení do dopravní nádoby, ale s vyprázdněním dopravní nádoby na hromadu nebo na dopravní prostředek,</v>
      </c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186" t="s">
        <v>146</v>
      </c>
      <c r="D32" s="159"/>
      <c r="E32" s="160">
        <v>37.5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10</v>
      </c>
      <c r="B33" s="170" t="s">
        <v>147</v>
      </c>
      <c r="C33" s="185" t="s">
        <v>148</v>
      </c>
      <c r="D33" s="171" t="s">
        <v>109</v>
      </c>
      <c r="E33" s="172">
        <v>37.5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4" t="s">
        <v>110</v>
      </c>
      <c r="S33" s="174" t="s">
        <v>111</v>
      </c>
      <c r="T33" s="175" t="s">
        <v>111</v>
      </c>
      <c r="U33" s="158">
        <v>0.09</v>
      </c>
      <c r="V33" s="158">
        <f>ROUND(E33*U33,2)</f>
        <v>3.38</v>
      </c>
      <c r="W33" s="158"/>
      <c r="X33" s="158" t="s">
        <v>112</v>
      </c>
      <c r="Y33" s="158" t="s">
        <v>113</v>
      </c>
      <c r="Z33" s="148"/>
      <c r="AA33" s="148"/>
      <c r="AB33" s="148"/>
      <c r="AC33" s="148"/>
      <c r="AD33" s="148"/>
      <c r="AE33" s="148"/>
      <c r="AF33" s="148"/>
      <c r="AG33" s="148" t="s">
        <v>114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252" t="s">
        <v>149</v>
      </c>
      <c r="D34" s="253"/>
      <c r="E34" s="253"/>
      <c r="F34" s="253"/>
      <c r="G34" s="253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116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11</v>
      </c>
      <c r="B35" s="170" t="s">
        <v>150</v>
      </c>
      <c r="C35" s="185" t="s">
        <v>151</v>
      </c>
      <c r="D35" s="171" t="s">
        <v>109</v>
      </c>
      <c r="E35" s="172">
        <v>8.4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4" t="s">
        <v>110</v>
      </c>
      <c r="S35" s="174" t="s">
        <v>111</v>
      </c>
      <c r="T35" s="175" t="s">
        <v>111</v>
      </c>
      <c r="U35" s="158">
        <v>0.01</v>
      </c>
      <c r="V35" s="158">
        <f>ROUND(E35*U35,2)</f>
        <v>0.08</v>
      </c>
      <c r="W35" s="158"/>
      <c r="X35" s="158" t="s">
        <v>112</v>
      </c>
      <c r="Y35" s="158" t="s">
        <v>113</v>
      </c>
      <c r="Z35" s="148"/>
      <c r="AA35" s="148"/>
      <c r="AB35" s="148"/>
      <c r="AC35" s="148"/>
      <c r="AD35" s="148"/>
      <c r="AE35" s="148"/>
      <c r="AF35" s="148"/>
      <c r="AG35" s="148" t="s">
        <v>114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252" t="s">
        <v>149</v>
      </c>
      <c r="D36" s="253"/>
      <c r="E36" s="253"/>
      <c r="F36" s="253"/>
      <c r="G36" s="253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116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69">
        <v>12</v>
      </c>
      <c r="B37" s="170" t="s">
        <v>152</v>
      </c>
      <c r="C37" s="185" t="s">
        <v>153</v>
      </c>
      <c r="D37" s="171" t="s">
        <v>109</v>
      </c>
      <c r="E37" s="172">
        <v>159.6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0</v>
      </c>
      <c r="O37" s="172">
        <f>ROUND(E37*N37,2)</f>
        <v>0</v>
      </c>
      <c r="P37" s="172">
        <v>0</v>
      </c>
      <c r="Q37" s="172">
        <f>ROUND(E37*P37,2)</f>
        <v>0</v>
      </c>
      <c r="R37" s="174" t="s">
        <v>110</v>
      </c>
      <c r="S37" s="174" t="s">
        <v>111</v>
      </c>
      <c r="T37" s="175" t="s">
        <v>111</v>
      </c>
      <c r="U37" s="158">
        <v>0</v>
      </c>
      <c r="V37" s="158">
        <f>ROUND(E37*U37,2)</f>
        <v>0</v>
      </c>
      <c r="W37" s="158"/>
      <c r="X37" s="158" t="s">
        <v>112</v>
      </c>
      <c r="Y37" s="158" t="s">
        <v>113</v>
      </c>
      <c r="Z37" s="148"/>
      <c r="AA37" s="148"/>
      <c r="AB37" s="148"/>
      <c r="AC37" s="148"/>
      <c r="AD37" s="148"/>
      <c r="AE37" s="148"/>
      <c r="AF37" s="148"/>
      <c r="AG37" s="148" t="s">
        <v>114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252" t="s">
        <v>149</v>
      </c>
      <c r="D38" s="253"/>
      <c r="E38" s="253"/>
      <c r="F38" s="253"/>
      <c r="G38" s="253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116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">
      <c r="A39" s="155"/>
      <c r="B39" s="156"/>
      <c r="C39" s="186" t="s">
        <v>154</v>
      </c>
      <c r="D39" s="159"/>
      <c r="E39" s="160">
        <v>159.6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9">
        <v>13</v>
      </c>
      <c r="B40" s="170" t="s">
        <v>155</v>
      </c>
      <c r="C40" s="185" t="s">
        <v>156</v>
      </c>
      <c r="D40" s="171" t="s">
        <v>109</v>
      </c>
      <c r="E40" s="172">
        <v>45.9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2">
        <v>0</v>
      </c>
      <c r="O40" s="172">
        <f>ROUND(E40*N40,2)</f>
        <v>0</v>
      </c>
      <c r="P40" s="172">
        <v>0</v>
      </c>
      <c r="Q40" s="172">
        <f>ROUND(E40*P40,2)</f>
        <v>0</v>
      </c>
      <c r="R40" s="174" t="s">
        <v>110</v>
      </c>
      <c r="S40" s="174" t="s">
        <v>111</v>
      </c>
      <c r="T40" s="175" t="s">
        <v>111</v>
      </c>
      <c r="U40" s="158">
        <v>0.65</v>
      </c>
      <c r="V40" s="158">
        <f>ROUND(E40*U40,2)</f>
        <v>29.84</v>
      </c>
      <c r="W40" s="158"/>
      <c r="X40" s="158" t="s">
        <v>112</v>
      </c>
      <c r="Y40" s="158" t="s">
        <v>113</v>
      </c>
      <c r="Z40" s="148"/>
      <c r="AA40" s="148"/>
      <c r="AB40" s="148"/>
      <c r="AC40" s="148"/>
      <c r="AD40" s="148"/>
      <c r="AE40" s="148"/>
      <c r="AF40" s="148"/>
      <c r="AG40" s="148" t="s">
        <v>114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186" t="s">
        <v>157</v>
      </c>
      <c r="D41" s="159"/>
      <c r="E41" s="160">
        <v>8.4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2">
      <c r="A42" s="155"/>
      <c r="B42" s="156"/>
      <c r="C42" s="186" t="s">
        <v>158</v>
      </c>
      <c r="D42" s="159"/>
      <c r="E42" s="160">
        <v>12.5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">
      <c r="A43" s="155"/>
      <c r="B43" s="156"/>
      <c r="C43" s="186" t="s">
        <v>159</v>
      </c>
      <c r="D43" s="159"/>
      <c r="E43" s="160">
        <v>25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9">
        <v>14</v>
      </c>
      <c r="B44" s="170" t="s">
        <v>160</v>
      </c>
      <c r="C44" s="185" t="s">
        <v>161</v>
      </c>
      <c r="D44" s="171" t="s">
        <v>109</v>
      </c>
      <c r="E44" s="172">
        <v>31.6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2">
        <v>0</v>
      </c>
      <c r="O44" s="172">
        <f>ROUND(E44*N44,2)</f>
        <v>0</v>
      </c>
      <c r="P44" s="172">
        <v>0</v>
      </c>
      <c r="Q44" s="172">
        <f>ROUND(E44*P44,2)</f>
        <v>0</v>
      </c>
      <c r="R44" s="174" t="s">
        <v>110</v>
      </c>
      <c r="S44" s="174" t="s">
        <v>111</v>
      </c>
      <c r="T44" s="175" t="s">
        <v>111</v>
      </c>
      <c r="U44" s="158">
        <v>0.2</v>
      </c>
      <c r="V44" s="158">
        <f>ROUND(E44*U44,2)</f>
        <v>6.32</v>
      </c>
      <c r="W44" s="158"/>
      <c r="X44" s="158" t="s">
        <v>112</v>
      </c>
      <c r="Y44" s="158" t="s">
        <v>113</v>
      </c>
      <c r="Z44" s="148"/>
      <c r="AA44" s="148"/>
      <c r="AB44" s="148"/>
      <c r="AC44" s="148"/>
      <c r="AD44" s="148"/>
      <c r="AE44" s="148"/>
      <c r="AF44" s="148"/>
      <c r="AG44" s="148" t="s">
        <v>114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2">
      <c r="A45" s="155"/>
      <c r="B45" s="156"/>
      <c r="C45" s="252" t="s">
        <v>162</v>
      </c>
      <c r="D45" s="253"/>
      <c r="E45" s="253"/>
      <c r="F45" s="253"/>
      <c r="G45" s="253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116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50" t="s">
        <v>163</v>
      </c>
      <c r="D46" s="251"/>
      <c r="E46" s="251"/>
      <c r="F46" s="251"/>
      <c r="G46" s="251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164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5"/>
      <c r="B47" s="156"/>
      <c r="C47" s="186" t="s">
        <v>165</v>
      </c>
      <c r="D47" s="159"/>
      <c r="E47" s="160">
        <v>31.6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15</v>
      </c>
      <c r="B48" s="170" t="s">
        <v>166</v>
      </c>
      <c r="C48" s="185" t="s">
        <v>167</v>
      </c>
      <c r="D48" s="171" t="s">
        <v>109</v>
      </c>
      <c r="E48" s="172">
        <v>8.4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2">
        <v>1.7</v>
      </c>
      <c r="O48" s="172">
        <f>ROUND(E48*N48,2)</f>
        <v>14.28</v>
      </c>
      <c r="P48" s="172">
        <v>0</v>
      </c>
      <c r="Q48" s="172">
        <f>ROUND(E48*P48,2)</f>
        <v>0</v>
      </c>
      <c r="R48" s="174" t="s">
        <v>110</v>
      </c>
      <c r="S48" s="174" t="s">
        <v>111</v>
      </c>
      <c r="T48" s="175" t="s">
        <v>111</v>
      </c>
      <c r="U48" s="158">
        <v>1.59</v>
      </c>
      <c r="V48" s="158">
        <f>ROUND(E48*U48,2)</f>
        <v>13.36</v>
      </c>
      <c r="W48" s="158"/>
      <c r="X48" s="158" t="s">
        <v>112</v>
      </c>
      <c r="Y48" s="158" t="s">
        <v>113</v>
      </c>
      <c r="Z48" s="148"/>
      <c r="AA48" s="148"/>
      <c r="AB48" s="148"/>
      <c r="AC48" s="148"/>
      <c r="AD48" s="148"/>
      <c r="AE48" s="148"/>
      <c r="AF48" s="148"/>
      <c r="AG48" s="148" t="s">
        <v>114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2" x14ac:dyDescent="0.2">
      <c r="A49" s="155"/>
      <c r="B49" s="156"/>
      <c r="C49" s="252" t="s">
        <v>168</v>
      </c>
      <c r="D49" s="253"/>
      <c r="E49" s="253"/>
      <c r="F49" s="253"/>
      <c r="G49" s="253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116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76" t="str">
        <f>C49</f>
        <v>sypaninou z vhodných hornin tř. 1 - 4 nebo materiálem připraveným podél výkopu ve vzdálenosti do 3 m od jeho kraje, pro jakoukoliv hloubku výkopu a jakoukoliv míru zhutnění,</v>
      </c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186" t="s">
        <v>169</v>
      </c>
      <c r="D50" s="159"/>
      <c r="E50" s="160">
        <v>8.4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16</v>
      </c>
      <c r="B51" s="170" t="s">
        <v>170</v>
      </c>
      <c r="C51" s="185" t="s">
        <v>171</v>
      </c>
      <c r="D51" s="171" t="s">
        <v>172</v>
      </c>
      <c r="E51" s="172">
        <v>13.44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2">
        <v>0</v>
      </c>
      <c r="O51" s="172">
        <f>ROUND(E51*N51,2)</f>
        <v>0</v>
      </c>
      <c r="P51" s="172">
        <v>0</v>
      </c>
      <c r="Q51" s="172">
        <f>ROUND(E51*P51,2)</f>
        <v>0</v>
      </c>
      <c r="R51" s="174" t="s">
        <v>173</v>
      </c>
      <c r="S51" s="174" t="s">
        <v>111</v>
      </c>
      <c r="T51" s="175" t="s">
        <v>111</v>
      </c>
      <c r="U51" s="158">
        <v>0</v>
      </c>
      <c r="V51" s="158">
        <f>ROUND(E51*U51,2)</f>
        <v>0</v>
      </c>
      <c r="W51" s="158"/>
      <c r="X51" s="158" t="s">
        <v>112</v>
      </c>
      <c r="Y51" s="158" t="s">
        <v>113</v>
      </c>
      <c r="Z51" s="148"/>
      <c r="AA51" s="148"/>
      <c r="AB51" s="148"/>
      <c r="AC51" s="148"/>
      <c r="AD51" s="148"/>
      <c r="AE51" s="148"/>
      <c r="AF51" s="148"/>
      <c r="AG51" s="148" t="s">
        <v>114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186" t="s">
        <v>174</v>
      </c>
      <c r="D52" s="159"/>
      <c r="E52" s="160">
        <v>13.44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2" t="s">
        <v>105</v>
      </c>
      <c r="B53" s="163" t="s">
        <v>74</v>
      </c>
      <c r="C53" s="184" t="s">
        <v>75</v>
      </c>
      <c r="D53" s="164"/>
      <c r="E53" s="165"/>
      <c r="F53" s="166"/>
      <c r="G53" s="166">
        <f>SUMIF(AG54:AG90,"&lt;&gt;NOR",G54:G90)</f>
        <v>0</v>
      </c>
      <c r="H53" s="166"/>
      <c r="I53" s="166">
        <f>SUM(I54:I90)</f>
        <v>0</v>
      </c>
      <c r="J53" s="166"/>
      <c r="K53" s="166">
        <f>SUM(K54:K90)</f>
        <v>0</v>
      </c>
      <c r="L53" s="166"/>
      <c r="M53" s="166">
        <f>SUM(M54:M90)</f>
        <v>0</v>
      </c>
      <c r="N53" s="165"/>
      <c r="O53" s="165">
        <f>SUM(O54:O90)</f>
        <v>9.9999999999999992E-2</v>
      </c>
      <c r="P53" s="165"/>
      <c r="Q53" s="165">
        <f>SUM(Q54:Q90)</f>
        <v>0</v>
      </c>
      <c r="R53" s="166"/>
      <c r="S53" s="166"/>
      <c r="T53" s="167"/>
      <c r="U53" s="161"/>
      <c r="V53" s="161">
        <f>SUM(V54:V90)</f>
        <v>18.670000000000002</v>
      </c>
      <c r="W53" s="161"/>
      <c r="X53" s="161"/>
      <c r="Y53" s="161"/>
      <c r="AG53" t="s">
        <v>106</v>
      </c>
    </row>
    <row r="54" spans="1:60" ht="22.5" outlineLevel="1" x14ac:dyDescent="0.2">
      <c r="A54" s="169">
        <v>17</v>
      </c>
      <c r="B54" s="170" t="s">
        <v>175</v>
      </c>
      <c r="C54" s="185" t="s">
        <v>176</v>
      </c>
      <c r="D54" s="171" t="s">
        <v>177</v>
      </c>
      <c r="E54" s="172">
        <v>16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2">
        <v>0</v>
      </c>
      <c r="O54" s="172">
        <f>ROUND(E54*N54,2)</f>
        <v>0</v>
      </c>
      <c r="P54" s="172">
        <v>0</v>
      </c>
      <c r="Q54" s="172">
        <f>ROUND(E54*P54,2)</f>
        <v>0</v>
      </c>
      <c r="R54" s="174" t="s">
        <v>178</v>
      </c>
      <c r="S54" s="174" t="s">
        <v>111</v>
      </c>
      <c r="T54" s="175" t="s">
        <v>111</v>
      </c>
      <c r="U54" s="158">
        <v>0.03</v>
      </c>
      <c r="V54" s="158">
        <f>ROUND(E54*U54,2)</f>
        <v>0.48</v>
      </c>
      <c r="W54" s="158"/>
      <c r="X54" s="158" t="s">
        <v>112</v>
      </c>
      <c r="Y54" s="158" t="s">
        <v>113</v>
      </c>
      <c r="Z54" s="148"/>
      <c r="AA54" s="148"/>
      <c r="AB54" s="148"/>
      <c r="AC54" s="148"/>
      <c r="AD54" s="148"/>
      <c r="AE54" s="148"/>
      <c r="AF54" s="148"/>
      <c r="AG54" s="148" t="s">
        <v>114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252" t="s">
        <v>179</v>
      </c>
      <c r="D55" s="253"/>
      <c r="E55" s="253"/>
      <c r="F55" s="253"/>
      <c r="G55" s="253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116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9">
        <v>18</v>
      </c>
      <c r="B56" s="170" t="s">
        <v>180</v>
      </c>
      <c r="C56" s="185" t="s">
        <v>181</v>
      </c>
      <c r="D56" s="171" t="s">
        <v>177</v>
      </c>
      <c r="E56" s="172">
        <v>17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4" t="s">
        <v>178</v>
      </c>
      <c r="S56" s="174" t="s">
        <v>111</v>
      </c>
      <c r="T56" s="175" t="s">
        <v>111</v>
      </c>
      <c r="U56" s="158">
        <v>3.7999999999999999E-2</v>
      </c>
      <c r="V56" s="158">
        <f>ROUND(E56*U56,2)</f>
        <v>0.65</v>
      </c>
      <c r="W56" s="158"/>
      <c r="X56" s="158" t="s">
        <v>112</v>
      </c>
      <c r="Y56" s="158" t="s">
        <v>113</v>
      </c>
      <c r="Z56" s="148"/>
      <c r="AA56" s="148"/>
      <c r="AB56" s="148"/>
      <c r="AC56" s="148"/>
      <c r="AD56" s="148"/>
      <c r="AE56" s="148"/>
      <c r="AF56" s="148"/>
      <c r="AG56" s="148" t="s">
        <v>114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5"/>
      <c r="B57" s="156"/>
      <c r="C57" s="252" t="s">
        <v>179</v>
      </c>
      <c r="D57" s="253"/>
      <c r="E57" s="253"/>
      <c r="F57" s="253"/>
      <c r="G57" s="253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116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9">
        <v>19</v>
      </c>
      <c r="B58" s="170" t="s">
        <v>182</v>
      </c>
      <c r="C58" s="185" t="s">
        <v>183</v>
      </c>
      <c r="D58" s="171" t="s">
        <v>184</v>
      </c>
      <c r="E58" s="172">
        <v>2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2">
        <v>0</v>
      </c>
      <c r="O58" s="172">
        <f>ROUND(E58*N58,2)</f>
        <v>0</v>
      </c>
      <c r="P58" s="172">
        <v>0</v>
      </c>
      <c r="Q58" s="172">
        <f>ROUND(E58*P58,2)</f>
        <v>0</v>
      </c>
      <c r="R58" s="174" t="s">
        <v>178</v>
      </c>
      <c r="S58" s="174" t="s">
        <v>111</v>
      </c>
      <c r="T58" s="175" t="s">
        <v>111</v>
      </c>
      <c r="U58" s="158">
        <v>0.17</v>
      </c>
      <c r="V58" s="158">
        <f>ROUND(E58*U58,2)</f>
        <v>0.34</v>
      </c>
      <c r="W58" s="158"/>
      <c r="X58" s="158" t="s">
        <v>112</v>
      </c>
      <c r="Y58" s="158" t="s">
        <v>113</v>
      </c>
      <c r="Z58" s="148"/>
      <c r="AA58" s="148"/>
      <c r="AB58" s="148"/>
      <c r="AC58" s="148"/>
      <c r="AD58" s="148"/>
      <c r="AE58" s="148"/>
      <c r="AF58" s="148"/>
      <c r="AG58" s="148" t="s">
        <v>114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5"/>
      <c r="B59" s="156"/>
      <c r="C59" s="252" t="s">
        <v>179</v>
      </c>
      <c r="D59" s="253"/>
      <c r="E59" s="253"/>
      <c r="F59" s="253"/>
      <c r="G59" s="253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116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9">
        <v>20</v>
      </c>
      <c r="B60" s="170" t="s">
        <v>185</v>
      </c>
      <c r="C60" s="185" t="s">
        <v>186</v>
      </c>
      <c r="D60" s="171" t="s">
        <v>184</v>
      </c>
      <c r="E60" s="172">
        <v>2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4" t="s">
        <v>178</v>
      </c>
      <c r="S60" s="174" t="s">
        <v>111</v>
      </c>
      <c r="T60" s="175" t="s">
        <v>111</v>
      </c>
      <c r="U60" s="158">
        <v>0.19728000000000001</v>
      </c>
      <c r="V60" s="158">
        <f>ROUND(E60*U60,2)</f>
        <v>0.39</v>
      </c>
      <c r="W60" s="158"/>
      <c r="X60" s="158" t="s">
        <v>112</v>
      </c>
      <c r="Y60" s="158" t="s">
        <v>113</v>
      </c>
      <c r="Z60" s="148"/>
      <c r="AA60" s="148"/>
      <c r="AB60" s="148"/>
      <c r="AC60" s="148"/>
      <c r="AD60" s="148"/>
      <c r="AE60" s="148"/>
      <c r="AF60" s="148"/>
      <c r="AG60" s="148" t="s">
        <v>114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52" t="s">
        <v>179</v>
      </c>
      <c r="D61" s="253"/>
      <c r="E61" s="253"/>
      <c r="F61" s="253"/>
      <c r="G61" s="253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116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7">
        <v>21</v>
      </c>
      <c r="B62" s="178" t="s">
        <v>187</v>
      </c>
      <c r="C62" s="187" t="s">
        <v>188</v>
      </c>
      <c r="D62" s="179" t="s">
        <v>184</v>
      </c>
      <c r="E62" s="180">
        <v>2</v>
      </c>
      <c r="F62" s="181"/>
      <c r="G62" s="182">
        <f>ROUND(E62*F62,2)</f>
        <v>0</v>
      </c>
      <c r="H62" s="181"/>
      <c r="I62" s="182">
        <f>ROUND(E62*H62,2)</f>
        <v>0</v>
      </c>
      <c r="J62" s="181"/>
      <c r="K62" s="182">
        <f>ROUND(E62*J62,2)</f>
        <v>0</v>
      </c>
      <c r="L62" s="182">
        <v>21</v>
      </c>
      <c r="M62" s="182">
        <f>G62*(1+L62/100)</f>
        <v>0</v>
      </c>
      <c r="N62" s="180">
        <v>8.0000000000000007E-5</v>
      </c>
      <c r="O62" s="180">
        <f>ROUND(E62*N62,2)</f>
        <v>0</v>
      </c>
      <c r="P62" s="180">
        <v>0</v>
      </c>
      <c r="Q62" s="180">
        <f>ROUND(E62*P62,2)</f>
        <v>0</v>
      </c>
      <c r="R62" s="182" t="s">
        <v>178</v>
      </c>
      <c r="S62" s="182" t="s">
        <v>111</v>
      </c>
      <c r="T62" s="183" t="s">
        <v>111</v>
      </c>
      <c r="U62" s="158">
        <v>0.92</v>
      </c>
      <c r="V62" s="158">
        <f>ROUND(E62*U62,2)</f>
        <v>1.84</v>
      </c>
      <c r="W62" s="158"/>
      <c r="X62" s="158" t="s">
        <v>112</v>
      </c>
      <c r="Y62" s="158" t="s">
        <v>113</v>
      </c>
      <c r="Z62" s="148"/>
      <c r="AA62" s="148"/>
      <c r="AB62" s="148"/>
      <c r="AC62" s="148"/>
      <c r="AD62" s="148"/>
      <c r="AE62" s="148"/>
      <c r="AF62" s="148"/>
      <c r="AG62" s="148" t="s">
        <v>114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9">
        <v>22</v>
      </c>
      <c r="B63" s="170" t="s">
        <v>189</v>
      </c>
      <c r="C63" s="185" t="s">
        <v>190</v>
      </c>
      <c r="D63" s="171" t="s">
        <v>177</v>
      </c>
      <c r="E63" s="172">
        <v>33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2">
        <v>0</v>
      </c>
      <c r="O63" s="172">
        <f>ROUND(E63*N63,2)</f>
        <v>0</v>
      </c>
      <c r="P63" s="172">
        <v>0</v>
      </c>
      <c r="Q63" s="172">
        <f>ROUND(E63*P63,2)</f>
        <v>0</v>
      </c>
      <c r="R63" s="174" t="s">
        <v>178</v>
      </c>
      <c r="S63" s="174" t="s">
        <v>111</v>
      </c>
      <c r="T63" s="175" t="s">
        <v>111</v>
      </c>
      <c r="U63" s="158">
        <v>0.04</v>
      </c>
      <c r="V63" s="158">
        <f>ROUND(E63*U63,2)</f>
        <v>1.32</v>
      </c>
      <c r="W63" s="158"/>
      <c r="X63" s="158" t="s">
        <v>112</v>
      </c>
      <c r="Y63" s="158" t="s">
        <v>113</v>
      </c>
      <c r="Z63" s="148"/>
      <c r="AA63" s="148"/>
      <c r="AB63" s="148"/>
      <c r="AC63" s="148"/>
      <c r="AD63" s="148"/>
      <c r="AE63" s="148"/>
      <c r="AF63" s="148"/>
      <c r="AG63" s="148" t="s">
        <v>114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252" t="s">
        <v>191</v>
      </c>
      <c r="D64" s="253"/>
      <c r="E64" s="253"/>
      <c r="F64" s="253"/>
      <c r="G64" s="253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116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76" t="str">
        <f>C64</f>
        <v>přísun, montáže, demontáže a odsunu zkoušecího čerpadla, napuštění tlakovou vodou a dodání vody pro tlakovou zkoušku,</v>
      </c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50" t="s">
        <v>192</v>
      </c>
      <c r="D65" s="251"/>
      <c r="E65" s="251"/>
      <c r="F65" s="251"/>
      <c r="G65" s="251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164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23</v>
      </c>
      <c r="B66" s="170" t="s">
        <v>193</v>
      </c>
      <c r="C66" s="185" t="s">
        <v>194</v>
      </c>
      <c r="D66" s="171" t="s">
        <v>177</v>
      </c>
      <c r="E66" s="172">
        <v>33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2">
        <v>0</v>
      </c>
      <c r="O66" s="172">
        <f>ROUND(E66*N66,2)</f>
        <v>0</v>
      </c>
      <c r="P66" s="172">
        <v>0</v>
      </c>
      <c r="Q66" s="172">
        <f>ROUND(E66*P66,2)</f>
        <v>0</v>
      </c>
      <c r="R66" s="174" t="s">
        <v>178</v>
      </c>
      <c r="S66" s="174" t="s">
        <v>111</v>
      </c>
      <c r="T66" s="175" t="s">
        <v>111</v>
      </c>
      <c r="U66" s="158">
        <v>0.15</v>
      </c>
      <c r="V66" s="158">
        <f>ROUND(E66*U66,2)</f>
        <v>4.95</v>
      </c>
      <c r="W66" s="158"/>
      <c r="X66" s="158" t="s">
        <v>112</v>
      </c>
      <c r="Y66" s="158" t="s">
        <v>113</v>
      </c>
      <c r="Z66" s="148"/>
      <c r="AA66" s="148"/>
      <c r="AB66" s="148"/>
      <c r="AC66" s="148"/>
      <c r="AD66" s="148"/>
      <c r="AE66" s="148"/>
      <c r="AF66" s="148"/>
      <c r="AG66" s="148" t="s">
        <v>114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252" t="s">
        <v>195</v>
      </c>
      <c r="D67" s="253"/>
      <c r="E67" s="253"/>
      <c r="F67" s="253"/>
      <c r="G67" s="253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116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76" t="str">
        <f>C67</f>
        <v>napuštění a vypuštění vody, dodání vody a desinfekčního prostředku, náklady na bakteriologický rozbor vody,</v>
      </c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250" t="s">
        <v>192</v>
      </c>
      <c r="D68" s="251"/>
      <c r="E68" s="251"/>
      <c r="F68" s="251"/>
      <c r="G68" s="251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164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9">
        <v>24</v>
      </c>
      <c r="B69" s="170" t="s">
        <v>196</v>
      </c>
      <c r="C69" s="185" t="s">
        <v>197</v>
      </c>
      <c r="D69" s="171" t="s">
        <v>184</v>
      </c>
      <c r="E69" s="172">
        <v>2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2">
        <v>2.1000000000000001E-4</v>
      </c>
      <c r="O69" s="172">
        <f>ROUND(E69*N69,2)</f>
        <v>0</v>
      </c>
      <c r="P69" s="172">
        <v>0</v>
      </c>
      <c r="Q69" s="172">
        <f>ROUND(E69*P69,2)</f>
        <v>0</v>
      </c>
      <c r="R69" s="174" t="s">
        <v>178</v>
      </c>
      <c r="S69" s="174" t="s">
        <v>111</v>
      </c>
      <c r="T69" s="175" t="s">
        <v>111</v>
      </c>
      <c r="U69" s="158">
        <v>0.34</v>
      </c>
      <c r="V69" s="158">
        <f>ROUND(E69*U69,2)</f>
        <v>0.68</v>
      </c>
      <c r="W69" s="158"/>
      <c r="X69" s="158" t="s">
        <v>112</v>
      </c>
      <c r="Y69" s="158" t="s">
        <v>113</v>
      </c>
      <c r="Z69" s="148"/>
      <c r="AA69" s="148"/>
      <c r="AB69" s="148"/>
      <c r="AC69" s="148"/>
      <c r="AD69" s="148"/>
      <c r="AE69" s="148"/>
      <c r="AF69" s="148"/>
      <c r="AG69" s="148" t="s">
        <v>114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5"/>
      <c r="B70" s="156"/>
      <c r="C70" s="248" t="s">
        <v>198</v>
      </c>
      <c r="D70" s="249"/>
      <c r="E70" s="249"/>
      <c r="F70" s="249"/>
      <c r="G70" s="249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164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7">
        <v>25</v>
      </c>
      <c r="B71" s="178" t="s">
        <v>199</v>
      </c>
      <c r="C71" s="187" t="s">
        <v>200</v>
      </c>
      <c r="D71" s="179" t="s">
        <v>177</v>
      </c>
      <c r="E71" s="180">
        <v>35</v>
      </c>
      <c r="F71" s="181"/>
      <c r="G71" s="182">
        <f t="shared" ref="G71:G77" si="0">ROUND(E71*F71,2)</f>
        <v>0</v>
      </c>
      <c r="H71" s="181"/>
      <c r="I71" s="182">
        <f t="shared" ref="I71:I77" si="1">ROUND(E71*H71,2)</f>
        <v>0</v>
      </c>
      <c r="J71" s="181"/>
      <c r="K71" s="182">
        <f t="shared" ref="K71:K77" si="2">ROUND(E71*J71,2)</f>
        <v>0</v>
      </c>
      <c r="L71" s="182">
        <v>21</v>
      </c>
      <c r="M71" s="182">
        <f t="shared" ref="M71:M77" si="3">G71*(1+L71/100)</f>
        <v>0</v>
      </c>
      <c r="N71" s="180">
        <v>0</v>
      </c>
      <c r="O71" s="180">
        <f t="shared" ref="O71:O77" si="4">ROUND(E71*N71,2)</f>
        <v>0</v>
      </c>
      <c r="P71" s="180">
        <v>0</v>
      </c>
      <c r="Q71" s="180">
        <f t="shared" ref="Q71:Q77" si="5">ROUND(E71*P71,2)</f>
        <v>0</v>
      </c>
      <c r="R71" s="182" t="s">
        <v>178</v>
      </c>
      <c r="S71" s="182" t="s">
        <v>111</v>
      </c>
      <c r="T71" s="183" t="s">
        <v>201</v>
      </c>
      <c r="U71" s="158">
        <v>0.03</v>
      </c>
      <c r="V71" s="158">
        <f t="shared" ref="V71:V77" si="6">ROUND(E71*U71,2)</f>
        <v>1.05</v>
      </c>
      <c r="W71" s="158"/>
      <c r="X71" s="158" t="s">
        <v>112</v>
      </c>
      <c r="Y71" s="158" t="s">
        <v>113</v>
      </c>
      <c r="Z71" s="148"/>
      <c r="AA71" s="148"/>
      <c r="AB71" s="148"/>
      <c r="AC71" s="148"/>
      <c r="AD71" s="148"/>
      <c r="AE71" s="148"/>
      <c r="AF71" s="148"/>
      <c r="AG71" s="148" t="s">
        <v>114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7">
        <v>26</v>
      </c>
      <c r="B72" s="178" t="s">
        <v>202</v>
      </c>
      <c r="C72" s="187" t="s">
        <v>203</v>
      </c>
      <c r="D72" s="179" t="s">
        <v>177</v>
      </c>
      <c r="E72" s="180">
        <v>35</v>
      </c>
      <c r="F72" s="181"/>
      <c r="G72" s="182">
        <f t="shared" si="0"/>
        <v>0</v>
      </c>
      <c r="H72" s="181"/>
      <c r="I72" s="182">
        <f t="shared" si="1"/>
        <v>0</v>
      </c>
      <c r="J72" s="181"/>
      <c r="K72" s="182">
        <f t="shared" si="2"/>
        <v>0</v>
      </c>
      <c r="L72" s="182">
        <v>21</v>
      </c>
      <c r="M72" s="182">
        <f t="shared" si="3"/>
        <v>0</v>
      </c>
      <c r="N72" s="180">
        <v>5.0000000000000002E-5</v>
      </c>
      <c r="O72" s="180">
        <f t="shared" si="4"/>
        <v>0</v>
      </c>
      <c r="P72" s="180">
        <v>0</v>
      </c>
      <c r="Q72" s="180">
        <f t="shared" si="5"/>
        <v>0</v>
      </c>
      <c r="R72" s="182" t="s">
        <v>178</v>
      </c>
      <c r="S72" s="182" t="s">
        <v>111</v>
      </c>
      <c r="T72" s="183" t="s">
        <v>111</v>
      </c>
      <c r="U72" s="158">
        <v>3.4000000000000002E-2</v>
      </c>
      <c r="V72" s="158">
        <f t="shared" si="6"/>
        <v>1.19</v>
      </c>
      <c r="W72" s="158"/>
      <c r="X72" s="158" t="s">
        <v>112</v>
      </c>
      <c r="Y72" s="158" t="s">
        <v>113</v>
      </c>
      <c r="Z72" s="148"/>
      <c r="AA72" s="148"/>
      <c r="AB72" s="148"/>
      <c r="AC72" s="148"/>
      <c r="AD72" s="148"/>
      <c r="AE72" s="148"/>
      <c r="AF72" s="148"/>
      <c r="AG72" s="148" t="s">
        <v>114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7">
        <v>27</v>
      </c>
      <c r="B73" s="178" t="s">
        <v>204</v>
      </c>
      <c r="C73" s="187" t="s">
        <v>205</v>
      </c>
      <c r="D73" s="179" t="s">
        <v>177</v>
      </c>
      <c r="E73" s="180">
        <v>16</v>
      </c>
      <c r="F73" s="181"/>
      <c r="G73" s="182">
        <f t="shared" si="0"/>
        <v>0</v>
      </c>
      <c r="H73" s="181"/>
      <c r="I73" s="182">
        <f t="shared" si="1"/>
        <v>0</v>
      </c>
      <c r="J73" s="181"/>
      <c r="K73" s="182">
        <f t="shared" si="2"/>
        <v>0</v>
      </c>
      <c r="L73" s="182">
        <v>21</v>
      </c>
      <c r="M73" s="182">
        <f t="shared" si="3"/>
        <v>0</v>
      </c>
      <c r="N73" s="180">
        <v>0</v>
      </c>
      <c r="O73" s="180">
        <f t="shared" si="4"/>
        <v>0</v>
      </c>
      <c r="P73" s="180">
        <v>0</v>
      </c>
      <c r="Q73" s="180">
        <f t="shared" si="5"/>
        <v>0</v>
      </c>
      <c r="R73" s="182"/>
      <c r="S73" s="182" t="s">
        <v>111</v>
      </c>
      <c r="T73" s="183" t="s">
        <v>111</v>
      </c>
      <c r="U73" s="158">
        <v>0</v>
      </c>
      <c r="V73" s="158">
        <f t="shared" si="6"/>
        <v>0</v>
      </c>
      <c r="W73" s="158"/>
      <c r="X73" s="158" t="s">
        <v>112</v>
      </c>
      <c r="Y73" s="158" t="s">
        <v>113</v>
      </c>
      <c r="Z73" s="148"/>
      <c r="AA73" s="148"/>
      <c r="AB73" s="148"/>
      <c r="AC73" s="148"/>
      <c r="AD73" s="148"/>
      <c r="AE73" s="148"/>
      <c r="AF73" s="148"/>
      <c r="AG73" s="148" t="s">
        <v>114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7">
        <v>28</v>
      </c>
      <c r="B74" s="178" t="s">
        <v>206</v>
      </c>
      <c r="C74" s="187" t="s">
        <v>207</v>
      </c>
      <c r="D74" s="179" t="s">
        <v>177</v>
      </c>
      <c r="E74" s="180">
        <v>17</v>
      </c>
      <c r="F74" s="181"/>
      <c r="G74" s="182">
        <f t="shared" si="0"/>
        <v>0</v>
      </c>
      <c r="H74" s="181"/>
      <c r="I74" s="182">
        <f t="shared" si="1"/>
        <v>0</v>
      </c>
      <c r="J74" s="181"/>
      <c r="K74" s="182">
        <f t="shared" si="2"/>
        <v>0</v>
      </c>
      <c r="L74" s="182">
        <v>21</v>
      </c>
      <c r="M74" s="182">
        <f t="shared" si="3"/>
        <v>0</v>
      </c>
      <c r="N74" s="180">
        <v>0</v>
      </c>
      <c r="O74" s="180">
        <f t="shared" si="4"/>
        <v>0</v>
      </c>
      <c r="P74" s="180">
        <v>0</v>
      </c>
      <c r="Q74" s="180">
        <f t="shared" si="5"/>
        <v>0</v>
      </c>
      <c r="R74" s="182"/>
      <c r="S74" s="182" t="s">
        <v>111</v>
      </c>
      <c r="T74" s="183" t="s">
        <v>111</v>
      </c>
      <c r="U74" s="158">
        <v>0</v>
      </c>
      <c r="V74" s="158">
        <f t="shared" si="6"/>
        <v>0</v>
      </c>
      <c r="W74" s="158"/>
      <c r="X74" s="158" t="s">
        <v>112</v>
      </c>
      <c r="Y74" s="158" t="s">
        <v>113</v>
      </c>
      <c r="Z74" s="148"/>
      <c r="AA74" s="148"/>
      <c r="AB74" s="148"/>
      <c r="AC74" s="148"/>
      <c r="AD74" s="148"/>
      <c r="AE74" s="148"/>
      <c r="AF74" s="148"/>
      <c r="AG74" s="148" t="s">
        <v>114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7">
        <v>29</v>
      </c>
      <c r="B75" s="178" t="s">
        <v>208</v>
      </c>
      <c r="C75" s="187" t="s">
        <v>209</v>
      </c>
      <c r="D75" s="179" t="s">
        <v>184</v>
      </c>
      <c r="E75" s="180">
        <v>1</v>
      </c>
      <c r="F75" s="181"/>
      <c r="G75" s="182">
        <f t="shared" si="0"/>
        <v>0</v>
      </c>
      <c r="H75" s="181"/>
      <c r="I75" s="182">
        <f t="shared" si="1"/>
        <v>0</v>
      </c>
      <c r="J75" s="181"/>
      <c r="K75" s="182">
        <f t="shared" si="2"/>
        <v>0</v>
      </c>
      <c r="L75" s="182">
        <v>21</v>
      </c>
      <c r="M75" s="182">
        <f t="shared" si="3"/>
        <v>0</v>
      </c>
      <c r="N75" s="180">
        <v>1.8280000000000001E-2</v>
      </c>
      <c r="O75" s="180">
        <f t="shared" si="4"/>
        <v>0.02</v>
      </c>
      <c r="P75" s="180">
        <v>0</v>
      </c>
      <c r="Q75" s="180">
        <f t="shared" si="5"/>
        <v>0</v>
      </c>
      <c r="R75" s="182"/>
      <c r="S75" s="182" t="s">
        <v>210</v>
      </c>
      <c r="T75" s="183" t="s">
        <v>201</v>
      </c>
      <c r="U75" s="158">
        <v>1.1000000000000001</v>
      </c>
      <c r="V75" s="158">
        <f t="shared" si="6"/>
        <v>1.1000000000000001</v>
      </c>
      <c r="W75" s="158"/>
      <c r="X75" s="158" t="s">
        <v>112</v>
      </c>
      <c r="Y75" s="158" t="s">
        <v>113</v>
      </c>
      <c r="Z75" s="148"/>
      <c r="AA75" s="148"/>
      <c r="AB75" s="148"/>
      <c r="AC75" s="148"/>
      <c r="AD75" s="148"/>
      <c r="AE75" s="148"/>
      <c r="AF75" s="148"/>
      <c r="AG75" s="148" t="s">
        <v>114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7">
        <v>30</v>
      </c>
      <c r="B76" s="178" t="s">
        <v>211</v>
      </c>
      <c r="C76" s="187" t="s">
        <v>212</v>
      </c>
      <c r="D76" s="179" t="s">
        <v>184</v>
      </c>
      <c r="E76" s="180">
        <v>1</v>
      </c>
      <c r="F76" s="181"/>
      <c r="G76" s="182">
        <f t="shared" si="0"/>
        <v>0</v>
      </c>
      <c r="H76" s="181"/>
      <c r="I76" s="182">
        <f t="shared" si="1"/>
        <v>0</v>
      </c>
      <c r="J76" s="181"/>
      <c r="K76" s="182">
        <f t="shared" si="2"/>
        <v>0</v>
      </c>
      <c r="L76" s="182">
        <v>21</v>
      </c>
      <c r="M76" s="182">
        <f t="shared" si="3"/>
        <v>0</v>
      </c>
      <c r="N76" s="180">
        <v>1.8280000000000001E-2</v>
      </c>
      <c r="O76" s="180">
        <f t="shared" si="4"/>
        <v>0.02</v>
      </c>
      <c r="P76" s="180">
        <v>0</v>
      </c>
      <c r="Q76" s="180">
        <f t="shared" si="5"/>
        <v>0</v>
      </c>
      <c r="R76" s="182"/>
      <c r="S76" s="182" t="s">
        <v>210</v>
      </c>
      <c r="T76" s="183" t="s">
        <v>201</v>
      </c>
      <c r="U76" s="158">
        <v>1.1000000000000001</v>
      </c>
      <c r="V76" s="158">
        <f t="shared" si="6"/>
        <v>1.1000000000000001</v>
      </c>
      <c r="W76" s="158"/>
      <c r="X76" s="158" t="s">
        <v>112</v>
      </c>
      <c r="Y76" s="158" t="s">
        <v>113</v>
      </c>
      <c r="Z76" s="148"/>
      <c r="AA76" s="148"/>
      <c r="AB76" s="148"/>
      <c r="AC76" s="148"/>
      <c r="AD76" s="148"/>
      <c r="AE76" s="148"/>
      <c r="AF76" s="148"/>
      <c r="AG76" s="148" t="s">
        <v>114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69">
        <v>31</v>
      </c>
      <c r="B77" s="170" t="s">
        <v>213</v>
      </c>
      <c r="C77" s="185" t="s">
        <v>214</v>
      </c>
      <c r="D77" s="171" t="s">
        <v>184</v>
      </c>
      <c r="E77" s="172">
        <v>2</v>
      </c>
      <c r="F77" s="173"/>
      <c r="G77" s="174">
        <f t="shared" si="0"/>
        <v>0</v>
      </c>
      <c r="H77" s="173"/>
      <c r="I77" s="174">
        <f t="shared" si="1"/>
        <v>0</v>
      </c>
      <c r="J77" s="173"/>
      <c r="K77" s="174">
        <f t="shared" si="2"/>
        <v>0</v>
      </c>
      <c r="L77" s="174">
        <v>21</v>
      </c>
      <c r="M77" s="174">
        <f t="shared" si="3"/>
        <v>0</v>
      </c>
      <c r="N77" s="172">
        <v>2.222E-2</v>
      </c>
      <c r="O77" s="172">
        <f t="shared" si="4"/>
        <v>0.04</v>
      </c>
      <c r="P77" s="172">
        <v>0</v>
      </c>
      <c r="Q77" s="172">
        <f t="shared" si="5"/>
        <v>0</v>
      </c>
      <c r="R77" s="174"/>
      <c r="S77" s="174" t="s">
        <v>210</v>
      </c>
      <c r="T77" s="175" t="s">
        <v>201</v>
      </c>
      <c r="U77" s="158">
        <v>1.79</v>
      </c>
      <c r="V77" s="158">
        <f t="shared" si="6"/>
        <v>3.58</v>
      </c>
      <c r="W77" s="158"/>
      <c r="X77" s="158" t="s">
        <v>112</v>
      </c>
      <c r="Y77" s="158" t="s">
        <v>113</v>
      </c>
      <c r="Z77" s="148"/>
      <c r="AA77" s="148"/>
      <c r="AB77" s="148"/>
      <c r="AC77" s="148"/>
      <c r="AD77" s="148"/>
      <c r="AE77" s="148"/>
      <c r="AF77" s="148"/>
      <c r="AG77" s="148" t="s">
        <v>114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5"/>
      <c r="B78" s="156"/>
      <c r="C78" s="248" t="s">
        <v>215</v>
      </c>
      <c r="D78" s="249"/>
      <c r="E78" s="249"/>
      <c r="F78" s="249"/>
      <c r="G78" s="249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164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7">
        <v>32</v>
      </c>
      <c r="B79" s="178" t="s">
        <v>216</v>
      </c>
      <c r="C79" s="187" t="s">
        <v>217</v>
      </c>
      <c r="D79" s="179" t="s">
        <v>218</v>
      </c>
      <c r="E79" s="180">
        <v>2</v>
      </c>
      <c r="F79" s="181"/>
      <c r="G79" s="182">
        <f>ROUND(E79*F79,2)</f>
        <v>0</v>
      </c>
      <c r="H79" s="181"/>
      <c r="I79" s="182">
        <f>ROUND(E79*H79,2)</f>
        <v>0</v>
      </c>
      <c r="J79" s="181"/>
      <c r="K79" s="182">
        <f>ROUND(E79*J79,2)</f>
        <v>0</v>
      </c>
      <c r="L79" s="182">
        <v>21</v>
      </c>
      <c r="M79" s="182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2"/>
      <c r="S79" s="182" t="s">
        <v>210</v>
      </c>
      <c r="T79" s="183" t="s">
        <v>201</v>
      </c>
      <c r="U79" s="158">
        <v>0</v>
      </c>
      <c r="V79" s="158">
        <f>ROUND(E79*U79,2)</f>
        <v>0</v>
      </c>
      <c r="W79" s="158"/>
      <c r="X79" s="158" t="s">
        <v>112</v>
      </c>
      <c r="Y79" s="158" t="s">
        <v>113</v>
      </c>
      <c r="Z79" s="148"/>
      <c r="AA79" s="148"/>
      <c r="AB79" s="148"/>
      <c r="AC79" s="148"/>
      <c r="AD79" s="148"/>
      <c r="AE79" s="148"/>
      <c r="AF79" s="148"/>
      <c r="AG79" s="148" t="s">
        <v>114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69">
        <v>33</v>
      </c>
      <c r="B80" s="170" t="s">
        <v>219</v>
      </c>
      <c r="C80" s="185" t="s">
        <v>220</v>
      </c>
      <c r="D80" s="171" t="s">
        <v>218</v>
      </c>
      <c r="E80" s="172">
        <v>1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2">
        <v>0</v>
      </c>
      <c r="O80" s="172">
        <f>ROUND(E80*N80,2)</f>
        <v>0</v>
      </c>
      <c r="P80" s="172">
        <v>0</v>
      </c>
      <c r="Q80" s="172">
        <f>ROUND(E80*P80,2)</f>
        <v>0</v>
      </c>
      <c r="R80" s="174"/>
      <c r="S80" s="174" t="s">
        <v>210</v>
      </c>
      <c r="T80" s="175" t="s">
        <v>201</v>
      </c>
      <c r="U80" s="158">
        <v>0</v>
      </c>
      <c r="V80" s="158">
        <f>ROUND(E80*U80,2)</f>
        <v>0</v>
      </c>
      <c r="W80" s="158"/>
      <c r="X80" s="158" t="s">
        <v>112</v>
      </c>
      <c r="Y80" s="158" t="s">
        <v>113</v>
      </c>
      <c r="Z80" s="148"/>
      <c r="AA80" s="148"/>
      <c r="AB80" s="148"/>
      <c r="AC80" s="148"/>
      <c r="AD80" s="148"/>
      <c r="AE80" s="148"/>
      <c r="AF80" s="148"/>
      <c r="AG80" s="148" t="s">
        <v>114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2">
      <c r="A81" s="155"/>
      <c r="B81" s="156"/>
      <c r="C81" s="248" t="s">
        <v>221</v>
      </c>
      <c r="D81" s="249"/>
      <c r="E81" s="249"/>
      <c r="F81" s="249"/>
      <c r="G81" s="249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164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69">
        <v>34</v>
      </c>
      <c r="B82" s="170" t="s">
        <v>222</v>
      </c>
      <c r="C82" s="185" t="s">
        <v>223</v>
      </c>
      <c r="D82" s="171" t="s">
        <v>218</v>
      </c>
      <c r="E82" s="172">
        <v>1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2">
        <v>0</v>
      </c>
      <c r="O82" s="172">
        <f>ROUND(E82*N82,2)</f>
        <v>0</v>
      </c>
      <c r="P82" s="172">
        <v>0</v>
      </c>
      <c r="Q82" s="172">
        <f>ROUND(E82*P82,2)</f>
        <v>0</v>
      </c>
      <c r="R82" s="174"/>
      <c r="S82" s="174" t="s">
        <v>210</v>
      </c>
      <c r="T82" s="175" t="s">
        <v>201</v>
      </c>
      <c r="U82" s="158">
        <v>0</v>
      </c>
      <c r="V82" s="158">
        <f>ROUND(E82*U82,2)</f>
        <v>0</v>
      </c>
      <c r="W82" s="158"/>
      <c r="X82" s="158" t="s">
        <v>112</v>
      </c>
      <c r="Y82" s="158" t="s">
        <v>113</v>
      </c>
      <c r="Z82" s="148"/>
      <c r="AA82" s="148"/>
      <c r="AB82" s="148"/>
      <c r="AC82" s="148"/>
      <c r="AD82" s="148"/>
      <c r="AE82" s="148"/>
      <c r="AF82" s="148"/>
      <c r="AG82" s="148" t="s">
        <v>114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5"/>
      <c r="B83" s="156"/>
      <c r="C83" s="248" t="s">
        <v>224</v>
      </c>
      <c r="D83" s="249"/>
      <c r="E83" s="249"/>
      <c r="F83" s="249"/>
      <c r="G83" s="249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164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7">
        <v>35</v>
      </c>
      <c r="B84" s="178" t="s">
        <v>225</v>
      </c>
      <c r="C84" s="187" t="s">
        <v>226</v>
      </c>
      <c r="D84" s="179" t="s">
        <v>184</v>
      </c>
      <c r="E84" s="180">
        <v>2</v>
      </c>
      <c r="F84" s="181"/>
      <c r="G84" s="182">
        <f t="shared" ref="G84:G90" si="7">ROUND(E84*F84,2)</f>
        <v>0</v>
      </c>
      <c r="H84" s="181"/>
      <c r="I84" s="182">
        <f t="shared" ref="I84:I90" si="8">ROUND(E84*H84,2)</f>
        <v>0</v>
      </c>
      <c r="J84" s="181"/>
      <c r="K84" s="182">
        <f t="shared" ref="K84:K90" si="9">ROUND(E84*J84,2)</f>
        <v>0</v>
      </c>
      <c r="L84" s="182">
        <v>21</v>
      </c>
      <c r="M84" s="182">
        <f t="shared" ref="M84:M90" si="10">G84*(1+L84/100)</f>
        <v>0</v>
      </c>
      <c r="N84" s="180">
        <v>6.4999999999999997E-3</v>
      </c>
      <c r="O84" s="180">
        <f t="shared" ref="O84:O90" si="11">ROUND(E84*N84,2)</f>
        <v>0.01</v>
      </c>
      <c r="P84" s="180">
        <v>0</v>
      </c>
      <c r="Q84" s="180">
        <f t="shared" ref="Q84:Q90" si="12">ROUND(E84*P84,2)</f>
        <v>0</v>
      </c>
      <c r="R84" s="182"/>
      <c r="S84" s="182" t="s">
        <v>210</v>
      </c>
      <c r="T84" s="183" t="s">
        <v>201</v>
      </c>
      <c r="U84" s="158">
        <v>0</v>
      </c>
      <c r="V84" s="158">
        <f t="shared" ref="V84:V90" si="13">ROUND(E84*U84,2)</f>
        <v>0</v>
      </c>
      <c r="W84" s="158"/>
      <c r="X84" s="158" t="s">
        <v>112</v>
      </c>
      <c r="Y84" s="158" t="s">
        <v>113</v>
      </c>
      <c r="Z84" s="148"/>
      <c r="AA84" s="148"/>
      <c r="AB84" s="148"/>
      <c r="AC84" s="148"/>
      <c r="AD84" s="148"/>
      <c r="AE84" s="148"/>
      <c r="AF84" s="148"/>
      <c r="AG84" s="148" t="s">
        <v>114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7">
        <v>36</v>
      </c>
      <c r="B85" s="178" t="s">
        <v>227</v>
      </c>
      <c r="C85" s="187" t="s">
        <v>228</v>
      </c>
      <c r="D85" s="179" t="s">
        <v>218</v>
      </c>
      <c r="E85" s="180">
        <v>1</v>
      </c>
      <c r="F85" s="181"/>
      <c r="G85" s="182">
        <f t="shared" si="7"/>
        <v>0</v>
      </c>
      <c r="H85" s="181"/>
      <c r="I85" s="182">
        <f t="shared" si="8"/>
        <v>0</v>
      </c>
      <c r="J85" s="181"/>
      <c r="K85" s="182">
        <f t="shared" si="9"/>
        <v>0</v>
      </c>
      <c r="L85" s="182">
        <v>21</v>
      </c>
      <c r="M85" s="182">
        <f t="shared" si="10"/>
        <v>0</v>
      </c>
      <c r="N85" s="180">
        <v>0</v>
      </c>
      <c r="O85" s="180">
        <f t="shared" si="11"/>
        <v>0</v>
      </c>
      <c r="P85" s="180">
        <v>0</v>
      </c>
      <c r="Q85" s="180">
        <f t="shared" si="12"/>
        <v>0</v>
      </c>
      <c r="R85" s="182"/>
      <c r="S85" s="182" t="s">
        <v>210</v>
      </c>
      <c r="T85" s="183" t="s">
        <v>201</v>
      </c>
      <c r="U85" s="158">
        <v>0</v>
      </c>
      <c r="V85" s="158">
        <f t="shared" si="13"/>
        <v>0</v>
      </c>
      <c r="W85" s="158"/>
      <c r="X85" s="158" t="s">
        <v>112</v>
      </c>
      <c r="Y85" s="158" t="s">
        <v>113</v>
      </c>
      <c r="Z85" s="148"/>
      <c r="AA85" s="148"/>
      <c r="AB85" s="148"/>
      <c r="AC85" s="148"/>
      <c r="AD85" s="148"/>
      <c r="AE85" s="148"/>
      <c r="AF85" s="148"/>
      <c r="AG85" s="148" t="s">
        <v>114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7">
        <v>37</v>
      </c>
      <c r="B86" s="178" t="s">
        <v>229</v>
      </c>
      <c r="C86" s="187" t="s">
        <v>230</v>
      </c>
      <c r="D86" s="179" t="s">
        <v>218</v>
      </c>
      <c r="E86" s="180">
        <v>2</v>
      </c>
      <c r="F86" s="181"/>
      <c r="G86" s="182">
        <f t="shared" si="7"/>
        <v>0</v>
      </c>
      <c r="H86" s="181"/>
      <c r="I86" s="182">
        <f t="shared" si="8"/>
        <v>0</v>
      </c>
      <c r="J86" s="181"/>
      <c r="K86" s="182">
        <f t="shared" si="9"/>
        <v>0</v>
      </c>
      <c r="L86" s="182">
        <v>21</v>
      </c>
      <c r="M86" s="182">
        <f t="shared" si="10"/>
        <v>0</v>
      </c>
      <c r="N86" s="180">
        <v>0</v>
      </c>
      <c r="O86" s="180">
        <f t="shared" si="11"/>
        <v>0</v>
      </c>
      <c r="P86" s="180">
        <v>0</v>
      </c>
      <c r="Q86" s="180">
        <f t="shared" si="12"/>
        <v>0</v>
      </c>
      <c r="R86" s="182"/>
      <c r="S86" s="182" t="s">
        <v>210</v>
      </c>
      <c r="T86" s="183" t="s">
        <v>201</v>
      </c>
      <c r="U86" s="158">
        <v>0</v>
      </c>
      <c r="V86" s="158">
        <f t="shared" si="13"/>
        <v>0</v>
      </c>
      <c r="W86" s="158"/>
      <c r="X86" s="158" t="s">
        <v>112</v>
      </c>
      <c r="Y86" s="158" t="s">
        <v>113</v>
      </c>
      <c r="Z86" s="148"/>
      <c r="AA86" s="148"/>
      <c r="AB86" s="148"/>
      <c r="AC86" s="148"/>
      <c r="AD86" s="148"/>
      <c r="AE86" s="148"/>
      <c r="AF86" s="148"/>
      <c r="AG86" s="148" t="s">
        <v>114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77">
        <v>38</v>
      </c>
      <c r="B87" s="178" t="s">
        <v>231</v>
      </c>
      <c r="C87" s="187" t="s">
        <v>232</v>
      </c>
      <c r="D87" s="179" t="s">
        <v>177</v>
      </c>
      <c r="E87" s="180">
        <v>16</v>
      </c>
      <c r="F87" s="181"/>
      <c r="G87" s="182">
        <f t="shared" si="7"/>
        <v>0</v>
      </c>
      <c r="H87" s="181"/>
      <c r="I87" s="182">
        <f t="shared" si="8"/>
        <v>0</v>
      </c>
      <c r="J87" s="181"/>
      <c r="K87" s="182">
        <f t="shared" si="9"/>
        <v>0</v>
      </c>
      <c r="L87" s="182">
        <v>21</v>
      </c>
      <c r="M87" s="182">
        <f t="shared" si="10"/>
        <v>0</v>
      </c>
      <c r="N87" s="180">
        <v>2.7999999999999998E-4</v>
      </c>
      <c r="O87" s="180">
        <f t="shared" si="11"/>
        <v>0</v>
      </c>
      <c r="P87" s="180">
        <v>0</v>
      </c>
      <c r="Q87" s="180">
        <f t="shared" si="12"/>
        <v>0</v>
      </c>
      <c r="R87" s="182" t="s">
        <v>233</v>
      </c>
      <c r="S87" s="182" t="s">
        <v>111</v>
      </c>
      <c r="T87" s="183" t="s">
        <v>234</v>
      </c>
      <c r="U87" s="158">
        <v>0</v>
      </c>
      <c r="V87" s="158">
        <f t="shared" si="13"/>
        <v>0</v>
      </c>
      <c r="W87" s="158"/>
      <c r="X87" s="158" t="s">
        <v>235</v>
      </c>
      <c r="Y87" s="158" t="s">
        <v>113</v>
      </c>
      <c r="Z87" s="148"/>
      <c r="AA87" s="148"/>
      <c r="AB87" s="148"/>
      <c r="AC87" s="148"/>
      <c r="AD87" s="148"/>
      <c r="AE87" s="148"/>
      <c r="AF87" s="148"/>
      <c r="AG87" s="148" t="s">
        <v>236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7">
        <v>39</v>
      </c>
      <c r="B88" s="178" t="s">
        <v>237</v>
      </c>
      <c r="C88" s="187" t="s">
        <v>238</v>
      </c>
      <c r="D88" s="179" t="s">
        <v>177</v>
      </c>
      <c r="E88" s="180">
        <v>17</v>
      </c>
      <c r="F88" s="181"/>
      <c r="G88" s="182">
        <f t="shared" si="7"/>
        <v>0</v>
      </c>
      <c r="H88" s="181"/>
      <c r="I88" s="182">
        <f t="shared" si="8"/>
        <v>0</v>
      </c>
      <c r="J88" s="181"/>
      <c r="K88" s="182">
        <f t="shared" si="9"/>
        <v>0</v>
      </c>
      <c r="L88" s="182">
        <v>21</v>
      </c>
      <c r="M88" s="182">
        <f t="shared" si="10"/>
        <v>0</v>
      </c>
      <c r="N88" s="180">
        <v>6.7000000000000002E-4</v>
      </c>
      <c r="O88" s="180">
        <f t="shared" si="11"/>
        <v>0.01</v>
      </c>
      <c r="P88" s="180">
        <v>0</v>
      </c>
      <c r="Q88" s="180">
        <f t="shared" si="12"/>
        <v>0</v>
      </c>
      <c r="R88" s="182" t="s">
        <v>233</v>
      </c>
      <c r="S88" s="182" t="s">
        <v>111</v>
      </c>
      <c r="T88" s="183" t="s">
        <v>111</v>
      </c>
      <c r="U88" s="158">
        <v>0</v>
      </c>
      <c r="V88" s="158">
        <f t="shared" si="13"/>
        <v>0</v>
      </c>
      <c r="W88" s="158"/>
      <c r="X88" s="158" t="s">
        <v>235</v>
      </c>
      <c r="Y88" s="158" t="s">
        <v>113</v>
      </c>
      <c r="Z88" s="148"/>
      <c r="AA88" s="148"/>
      <c r="AB88" s="148"/>
      <c r="AC88" s="148"/>
      <c r="AD88" s="148"/>
      <c r="AE88" s="148"/>
      <c r="AF88" s="148"/>
      <c r="AG88" s="148" t="s">
        <v>236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7">
        <v>40</v>
      </c>
      <c r="B89" s="178" t="s">
        <v>239</v>
      </c>
      <c r="C89" s="187" t="s">
        <v>240</v>
      </c>
      <c r="D89" s="179" t="s">
        <v>218</v>
      </c>
      <c r="E89" s="180">
        <v>1</v>
      </c>
      <c r="F89" s="181"/>
      <c r="G89" s="182">
        <f t="shared" si="7"/>
        <v>0</v>
      </c>
      <c r="H89" s="181"/>
      <c r="I89" s="182">
        <f t="shared" si="8"/>
        <v>0</v>
      </c>
      <c r="J89" s="181"/>
      <c r="K89" s="182">
        <f t="shared" si="9"/>
        <v>0</v>
      </c>
      <c r="L89" s="182">
        <v>21</v>
      </c>
      <c r="M89" s="182">
        <f t="shared" si="10"/>
        <v>0</v>
      </c>
      <c r="N89" s="180">
        <v>0</v>
      </c>
      <c r="O89" s="180">
        <f t="shared" si="11"/>
        <v>0</v>
      </c>
      <c r="P89" s="180">
        <v>0</v>
      </c>
      <c r="Q89" s="180">
        <f t="shared" si="12"/>
        <v>0</v>
      </c>
      <c r="R89" s="182"/>
      <c r="S89" s="182" t="s">
        <v>210</v>
      </c>
      <c r="T89" s="183" t="s">
        <v>201</v>
      </c>
      <c r="U89" s="158">
        <v>0</v>
      </c>
      <c r="V89" s="158">
        <f t="shared" si="13"/>
        <v>0</v>
      </c>
      <c r="W89" s="158"/>
      <c r="X89" s="158" t="s">
        <v>235</v>
      </c>
      <c r="Y89" s="158" t="s">
        <v>113</v>
      </c>
      <c r="Z89" s="148"/>
      <c r="AA89" s="148"/>
      <c r="AB89" s="148"/>
      <c r="AC89" s="148"/>
      <c r="AD89" s="148"/>
      <c r="AE89" s="148"/>
      <c r="AF89" s="148"/>
      <c r="AG89" s="148" t="s">
        <v>236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7">
        <v>41</v>
      </c>
      <c r="B90" s="178" t="s">
        <v>241</v>
      </c>
      <c r="C90" s="187" t="s">
        <v>242</v>
      </c>
      <c r="D90" s="179" t="s">
        <v>218</v>
      </c>
      <c r="E90" s="180">
        <v>1</v>
      </c>
      <c r="F90" s="181"/>
      <c r="G90" s="182">
        <f t="shared" si="7"/>
        <v>0</v>
      </c>
      <c r="H90" s="181"/>
      <c r="I90" s="182">
        <f t="shared" si="8"/>
        <v>0</v>
      </c>
      <c r="J90" s="181"/>
      <c r="K90" s="182">
        <f t="shared" si="9"/>
        <v>0</v>
      </c>
      <c r="L90" s="182">
        <v>21</v>
      </c>
      <c r="M90" s="182">
        <f t="shared" si="10"/>
        <v>0</v>
      </c>
      <c r="N90" s="180">
        <v>0</v>
      </c>
      <c r="O90" s="180">
        <f t="shared" si="11"/>
        <v>0</v>
      </c>
      <c r="P90" s="180">
        <v>0</v>
      </c>
      <c r="Q90" s="180">
        <f t="shared" si="12"/>
        <v>0</v>
      </c>
      <c r="R90" s="182"/>
      <c r="S90" s="182" t="s">
        <v>210</v>
      </c>
      <c r="T90" s="183" t="s">
        <v>201</v>
      </c>
      <c r="U90" s="158">
        <v>0</v>
      </c>
      <c r="V90" s="158">
        <f t="shared" si="13"/>
        <v>0</v>
      </c>
      <c r="W90" s="158"/>
      <c r="X90" s="158" t="s">
        <v>235</v>
      </c>
      <c r="Y90" s="158" t="s">
        <v>113</v>
      </c>
      <c r="Z90" s="148"/>
      <c r="AA90" s="148"/>
      <c r="AB90" s="148"/>
      <c r="AC90" s="148"/>
      <c r="AD90" s="148"/>
      <c r="AE90" s="148"/>
      <c r="AF90" s="148"/>
      <c r="AG90" s="148" t="s">
        <v>236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62" t="s">
        <v>105</v>
      </c>
      <c r="B91" s="163" t="s">
        <v>76</v>
      </c>
      <c r="C91" s="184" t="s">
        <v>27</v>
      </c>
      <c r="D91" s="164"/>
      <c r="E91" s="165"/>
      <c r="F91" s="166"/>
      <c r="G91" s="166">
        <f>SUMIF(AG92:AG96,"&lt;&gt;NOR",G92:G96)</f>
        <v>0</v>
      </c>
      <c r="H91" s="166"/>
      <c r="I91" s="166">
        <f>SUM(I92:I96)</f>
        <v>0</v>
      </c>
      <c r="J91" s="166"/>
      <c r="K91" s="166">
        <f>SUM(K92:K96)</f>
        <v>0</v>
      </c>
      <c r="L91" s="166"/>
      <c r="M91" s="166">
        <f>SUM(M92:M96)</f>
        <v>0</v>
      </c>
      <c r="N91" s="165"/>
      <c r="O91" s="165">
        <f>SUM(O92:O96)</f>
        <v>0</v>
      </c>
      <c r="P91" s="165"/>
      <c r="Q91" s="165">
        <f>SUM(Q92:Q96)</f>
        <v>0</v>
      </c>
      <c r="R91" s="166"/>
      <c r="S91" s="166"/>
      <c r="T91" s="167"/>
      <c r="U91" s="161"/>
      <c r="V91" s="161">
        <f>SUM(V92:V96)</f>
        <v>0</v>
      </c>
      <c r="W91" s="161"/>
      <c r="X91" s="161"/>
      <c r="Y91" s="161"/>
      <c r="AG91" t="s">
        <v>106</v>
      </c>
    </row>
    <row r="92" spans="1:60" outlineLevel="1" x14ac:dyDescent="0.2">
      <c r="A92" s="169">
        <v>42</v>
      </c>
      <c r="B92" s="170" t="s">
        <v>243</v>
      </c>
      <c r="C92" s="185" t="s">
        <v>244</v>
      </c>
      <c r="D92" s="171" t="s">
        <v>218</v>
      </c>
      <c r="E92" s="172">
        <v>1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2">
        <v>0</v>
      </c>
      <c r="O92" s="172">
        <f>ROUND(E92*N92,2)</f>
        <v>0</v>
      </c>
      <c r="P92" s="172">
        <v>0</v>
      </c>
      <c r="Q92" s="172">
        <f>ROUND(E92*P92,2)</f>
        <v>0</v>
      </c>
      <c r="R92" s="174"/>
      <c r="S92" s="174" t="s">
        <v>111</v>
      </c>
      <c r="T92" s="175" t="s">
        <v>201</v>
      </c>
      <c r="U92" s="158">
        <v>0</v>
      </c>
      <c r="V92" s="158">
        <f>ROUND(E92*U92,2)</f>
        <v>0</v>
      </c>
      <c r="W92" s="158"/>
      <c r="X92" s="158" t="s">
        <v>245</v>
      </c>
      <c r="Y92" s="158" t="s">
        <v>113</v>
      </c>
      <c r="Z92" s="148"/>
      <c r="AA92" s="148"/>
      <c r="AB92" s="148"/>
      <c r="AC92" s="148"/>
      <c r="AD92" s="148"/>
      <c r="AE92" s="148"/>
      <c r="AF92" s="148"/>
      <c r="AG92" s="148" t="s">
        <v>246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248" t="s">
        <v>247</v>
      </c>
      <c r="D93" s="249"/>
      <c r="E93" s="249"/>
      <c r="F93" s="249"/>
      <c r="G93" s="249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164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76" t="str">
        <f>C93</f>
        <v>Zaměření a vytýčení stávajících inženýrských sítí v místě stavby z hlediska jejich ochrany při provádění stavby.</v>
      </c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9">
        <v>43</v>
      </c>
      <c r="B94" s="170" t="s">
        <v>248</v>
      </c>
      <c r="C94" s="185" t="s">
        <v>249</v>
      </c>
      <c r="D94" s="171" t="s">
        <v>218</v>
      </c>
      <c r="E94" s="172">
        <v>1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2">
        <v>0</v>
      </c>
      <c r="O94" s="172">
        <f>ROUND(E94*N94,2)</f>
        <v>0</v>
      </c>
      <c r="P94" s="172">
        <v>0</v>
      </c>
      <c r="Q94" s="172">
        <f>ROUND(E94*P94,2)</f>
        <v>0</v>
      </c>
      <c r="R94" s="174"/>
      <c r="S94" s="174" t="s">
        <v>111</v>
      </c>
      <c r="T94" s="175" t="s">
        <v>201</v>
      </c>
      <c r="U94" s="158">
        <v>0</v>
      </c>
      <c r="V94" s="158">
        <f>ROUND(E94*U94,2)</f>
        <v>0</v>
      </c>
      <c r="W94" s="158"/>
      <c r="X94" s="158" t="s">
        <v>245</v>
      </c>
      <c r="Y94" s="158" t="s">
        <v>113</v>
      </c>
      <c r="Z94" s="148"/>
      <c r="AA94" s="148"/>
      <c r="AB94" s="148"/>
      <c r="AC94" s="148"/>
      <c r="AD94" s="148"/>
      <c r="AE94" s="148"/>
      <c r="AF94" s="148"/>
      <c r="AG94" s="148" t="s">
        <v>246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2" x14ac:dyDescent="0.2">
      <c r="A95" s="155"/>
      <c r="B95" s="156"/>
      <c r="C95" s="248" t="s">
        <v>250</v>
      </c>
      <c r="D95" s="249"/>
      <c r="E95" s="249"/>
      <c r="F95" s="249"/>
      <c r="G95" s="249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164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76" t="str">
        <f>C95</f>
        <v>Náplň činnosti: technická zpráva, geodetické zaměření objektů stavby v rozsahu a přesnosti dle předpisů investora nebo budoucího správce těchto objektů.</v>
      </c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250"/>
      <c r="D96" s="251"/>
      <c r="E96" s="251"/>
      <c r="F96" s="251"/>
      <c r="G96" s="251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164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33" x14ac:dyDescent="0.2">
      <c r="A97" s="3"/>
      <c r="B97" s="4"/>
      <c r="C97" s="188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v>12</v>
      </c>
      <c r="AF97">
        <v>21</v>
      </c>
      <c r="AG97" t="s">
        <v>91</v>
      </c>
    </row>
    <row r="98" spans="1:33" x14ac:dyDescent="0.2">
      <c r="A98" s="151"/>
      <c r="B98" s="152" t="s">
        <v>29</v>
      </c>
      <c r="C98" s="189"/>
      <c r="D98" s="153"/>
      <c r="E98" s="154"/>
      <c r="F98" s="154"/>
      <c r="G98" s="168">
        <f>G8+G53+G91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f>SUMIF(L7:L96,AE97,G7:G96)</f>
        <v>0</v>
      </c>
      <c r="AF98">
        <f>SUMIF(L7:L96,AF97,G7:G96)</f>
        <v>0</v>
      </c>
      <c r="AG98" t="s">
        <v>251</v>
      </c>
    </row>
    <row r="99" spans="1:33" x14ac:dyDescent="0.2">
      <c r="C99" s="190"/>
      <c r="D99" s="10"/>
      <c r="AG99" t="s">
        <v>252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3IDzbHkCBuFp5qJCqSydi7UWcReVonfgPLHEHjapcKZQDwAmYl6svbC+CHp2/oBtq71y5FsR967/mmLp5uUoA==" saltValue="X5XAFYbMaLVmnaJbwyCwrQ==" spinCount="100000" sheet="1" formatRows="0"/>
  <mergeCells count="33">
    <mergeCell ref="C31:G31"/>
    <mergeCell ref="A1:G1"/>
    <mergeCell ref="C2:G2"/>
    <mergeCell ref="C3:G3"/>
    <mergeCell ref="C4:G4"/>
    <mergeCell ref="C10:G10"/>
    <mergeCell ref="C14:G14"/>
    <mergeCell ref="C16:G16"/>
    <mergeCell ref="C20:G20"/>
    <mergeCell ref="C22:G22"/>
    <mergeCell ref="C25:G25"/>
    <mergeCell ref="C29:G29"/>
    <mergeCell ref="C65:G65"/>
    <mergeCell ref="C34:G34"/>
    <mergeCell ref="C36:G36"/>
    <mergeCell ref="C38:G38"/>
    <mergeCell ref="C45:G45"/>
    <mergeCell ref="C46:G46"/>
    <mergeCell ref="C49:G49"/>
    <mergeCell ref="C55:G55"/>
    <mergeCell ref="C57:G57"/>
    <mergeCell ref="C59:G59"/>
    <mergeCell ref="C61:G61"/>
    <mergeCell ref="C64:G64"/>
    <mergeCell ref="C93:G93"/>
    <mergeCell ref="C95:G95"/>
    <mergeCell ref="C96:G96"/>
    <mergeCell ref="C67:G67"/>
    <mergeCell ref="C68:G68"/>
    <mergeCell ref="C70:G70"/>
    <mergeCell ref="C78:G78"/>
    <mergeCell ref="C81:G81"/>
    <mergeCell ref="C83:G8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83B099-6512-40BE-B5CF-228D0FBC772F}"/>
</file>

<file path=customXml/itemProps2.xml><?xml version="1.0" encoding="utf-8"?>
<ds:datastoreItem xmlns:ds="http://schemas.openxmlformats.org/officeDocument/2006/customXml" ds:itemID="{A012BDC8-1E3D-47E7-94ED-BC48C5F8D91B}"/>
</file>

<file path=customXml/itemProps3.xml><?xml version="1.0" encoding="utf-8"?>
<ds:datastoreItem xmlns:ds="http://schemas.openxmlformats.org/officeDocument/2006/customXml" ds:itemID="{62BE85E4-E477-4CAE-BBA4-D511524AAD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D.2 D.2.1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'D.2 D.2.1 Pol'!Názvy_tisku</vt:lpstr>
      <vt:lpstr>oadresa</vt:lpstr>
      <vt:lpstr>Stavba!Objednatel</vt:lpstr>
      <vt:lpstr>Stavba!Objekt</vt:lpstr>
      <vt:lpstr>'D.2 D.2.1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Martin Galuška</cp:lastModifiedBy>
  <cp:lastPrinted>2019-03-19T12:27:02Z</cp:lastPrinted>
  <dcterms:created xsi:type="dcterms:W3CDTF">2009-04-08T07:15:50Z</dcterms:created>
  <dcterms:modified xsi:type="dcterms:W3CDTF">2026-01-19T09:13:00Z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